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8120" windowHeight="11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<sst xmlns="http://schemas.openxmlformats.org/spreadsheetml/2006/main" count="135" uniqueCount="86">
  <si>
    <t>1857. október 31-iki népszámlálás</t>
  </si>
  <si>
    <t xml:space="preserve">II.  Einheimische Bevölkerung nach dem Berufe, Erwerbe  oder  der Unterhaltsquelle </t>
  </si>
  <si>
    <t>Egyháziak</t>
  </si>
  <si>
    <t>Hivatalnok</t>
  </si>
  <si>
    <t xml:space="preserve">Írók, </t>
  </si>
  <si>
    <t>Ügyvédek</t>
  </si>
  <si>
    <t>Orvos</t>
  </si>
  <si>
    <t>Katona</t>
  </si>
  <si>
    <t>Földbirtokos</t>
  </si>
  <si>
    <t>Ház- és jára-</t>
  </si>
  <si>
    <t>Gyárosok,</t>
  </si>
  <si>
    <t>Kereskedők</t>
  </si>
  <si>
    <t>Vadász,</t>
  </si>
  <si>
    <t>S e g é d m u n k á s</t>
  </si>
  <si>
    <t>Egyéb</t>
  </si>
  <si>
    <t>Napszámos</t>
  </si>
  <si>
    <t>E g y é b</t>
  </si>
  <si>
    <t>Összes</t>
  </si>
  <si>
    <t>Jelenlévő</t>
  </si>
  <si>
    <t>művészek</t>
  </si>
  <si>
    <t>Jegyzők</t>
  </si>
  <si>
    <t>sebész</t>
  </si>
  <si>
    <t>dék tulajd.</t>
  </si>
  <si>
    <t>iparosok</t>
  </si>
  <si>
    <t>halász</t>
  </si>
  <si>
    <t>Ipar</t>
  </si>
  <si>
    <t>szolgálók</t>
  </si>
  <si>
    <t>Férfiak</t>
  </si>
  <si>
    <t>Nők és gyerekek</t>
  </si>
  <si>
    <t>hazai</t>
  </si>
  <si>
    <t>népesség</t>
  </si>
  <si>
    <t>100 öá.</t>
  </si>
  <si>
    <t>g. kat.</t>
  </si>
  <si>
    <t>ortodox</t>
  </si>
  <si>
    <t>örmény</t>
  </si>
  <si>
    <t>ev.</t>
  </si>
  <si>
    <t>ref.</t>
  </si>
  <si>
    <t>kat.</t>
  </si>
  <si>
    <t>unitárius</t>
  </si>
  <si>
    <t>zsidó</t>
  </si>
  <si>
    <t>Összesen</t>
  </si>
  <si>
    <t>14 év felett</t>
  </si>
  <si>
    <t>14 év alatt</t>
  </si>
  <si>
    <t>lakosság</t>
  </si>
  <si>
    <t>Értelmiség</t>
  </si>
  <si>
    <t>Mező-</t>
  </si>
  <si>
    <t>Keres-</t>
  </si>
  <si>
    <t>Keresők</t>
  </si>
  <si>
    <t>Önálló</t>
  </si>
  <si>
    <t>Alkalmazott</t>
  </si>
  <si>
    <t>Alk./</t>
  </si>
  <si>
    <t>ort.</t>
  </si>
  <si>
    <t>Beszterce</t>
  </si>
  <si>
    <t>Szászváros</t>
  </si>
  <si>
    <t>Dés</t>
  </si>
  <si>
    <t>Nagyszeben</t>
  </si>
  <si>
    <t>Gyulafehérvár</t>
  </si>
  <si>
    <t>Kolozsvár</t>
  </si>
  <si>
    <t>Brassó</t>
  </si>
  <si>
    <t>Udvarhely</t>
  </si>
  <si>
    <t>Marosvásárhely</t>
  </si>
  <si>
    <t>Szilágysomlyó</t>
  </si>
  <si>
    <t>Erdély</t>
  </si>
  <si>
    <t>Keresők százaléka</t>
  </si>
  <si>
    <t>Százalék</t>
  </si>
  <si>
    <t>Ezer lakosra jut</t>
  </si>
  <si>
    <t>Nagyszeben ker.</t>
  </si>
  <si>
    <t>gazdaság</t>
  </si>
  <si>
    <t>kedelem</t>
  </si>
  <si>
    <t>Vallási megoszlás</t>
  </si>
  <si>
    <t>Román</t>
  </si>
  <si>
    <t>Magyar</t>
  </si>
  <si>
    <t>Német</t>
  </si>
  <si>
    <t>Örmény</t>
  </si>
  <si>
    <t>A vallás alapján</t>
  </si>
  <si>
    <t>M71</t>
  </si>
  <si>
    <t>M72</t>
  </si>
  <si>
    <t>M73</t>
  </si>
  <si>
    <t>M74</t>
  </si>
  <si>
    <t>M75</t>
  </si>
  <si>
    <t>M76</t>
  </si>
  <si>
    <t>M77</t>
  </si>
  <si>
    <t>M78</t>
  </si>
  <si>
    <t>M79</t>
  </si>
  <si>
    <t>M70</t>
  </si>
  <si>
    <t>M7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</si>
</sst>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2"/>
      <name val="Times New Roman"/>
      <family val="0"/>
    </font>
    <font>
      <b/>
      <sz val="12"/>
      <name val="Times New Roman"/>
      <family val="1"/>
    </font>
    <font>
      <sz val="12"/>
      <name val="Arial"/>
      <family val="0"/>
    </font>
    <font>
      <sz val="10"/>
      <name val="Arial"/>
      <family val="0"/>
    </font>
    <font>
      <i/>
      <sz val="12"/>
      <name val="Times New Roman"/>
      <family val="1"/>
    </font>
    <font>
      <b/>
      <sz val="10"/>
      <name val="Arial"/>
      <family val="0"/>
    </font>
    <font>
      <sz val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1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1" fillId="0" borderId="0" xfId="0" applyFont="1" applyFill="1" applyBorder="1" applyAlignment="1" applyProtection="1">
      <alignment vertical="top"/>
      <protection/>
    </xf>
    <xf numFmtId="1" fontId="1" fillId="0" borderId="0" xfId="0" applyNumberFormat="1" applyFont="1" applyFill="1" applyBorder="1" applyAlignment="1" applyProtection="1">
      <alignment vertical="top"/>
      <protection/>
    </xf>
    <xf numFmtId="2" fontId="0" fillId="0" borderId="0" xfId="0" applyNumberFormat="1" applyFont="1" applyFill="1" applyBorder="1" applyAlignment="1" applyProtection="1">
      <alignment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 vertical="top"/>
      <protection/>
    </xf>
    <xf numFmtId="0" fontId="0" fillId="33" borderId="0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5" fillId="33" borderId="0" xfId="0" applyNumberFormat="1" applyFont="1" applyFill="1" applyBorder="1" applyAlignment="1" applyProtection="1">
      <alignment vertical="top"/>
      <protection/>
    </xf>
    <xf numFmtId="0" fontId="0" fillId="33" borderId="0" xfId="0" applyFill="1" applyAlignment="1">
      <alignment/>
    </xf>
    <xf numFmtId="0" fontId="0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48"/>
  <sheetViews>
    <sheetView tabSelected="1" zoomScalePageLayoutView="0" workbookViewId="0" topLeftCell="A1">
      <pane xSplit="2" ySplit="5" topLeftCell="C4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51" sqref="B51"/>
    </sheetView>
  </sheetViews>
  <sheetFormatPr defaultColWidth="9.00390625" defaultRowHeight="15.75"/>
  <cols>
    <col min="1" max="1" width="9.00390625" style="20" customWidth="1"/>
    <col min="2" max="2" width="16.25390625" style="0" customWidth="1"/>
    <col min="9" max="9" width="10.875" style="0" customWidth="1"/>
    <col min="10" max="10" width="11.50390625" style="0" customWidth="1"/>
    <col min="12" max="12" width="9.875" style="0" customWidth="1"/>
    <col min="14" max="14" width="8.875" style="0" customWidth="1"/>
    <col min="16" max="16" width="8.125" style="0" customWidth="1"/>
    <col min="20" max="20" width="13.00390625" style="0" customWidth="1"/>
    <col min="21" max="21" width="10.25390625" style="0" customWidth="1"/>
  </cols>
  <sheetData>
    <row r="1" spans="1:30" s="4" customFormat="1" ht="15.75">
      <c r="A1" s="16"/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1"/>
      <c r="AB1" s="3"/>
      <c r="AC1" s="3"/>
      <c r="AD1" s="3"/>
    </row>
    <row r="2" spans="1:45" s="4" customFormat="1" ht="15.75">
      <c r="A2" s="16"/>
      <c r="B2" s="3"/>
      <c r="C2" s="5" t="s">
        <v>1</v>
      </c>
      <c r="D2" s="5"/>
      <c r="E2" s="5"/>
      <c r="F2" s="5"/>
      <c r="G2" s="3"/>
      <c r="H2" s="5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1"/>
      <c r="AB2" s="3"/>
      <c r="AC2" s="3"/>
      <c r="AD2" s="3"/>
      <c r="AE2" s="1" t="s">
        <v>69</v>
      </c>
      <c r="AP2" s="1" t="s">
        <v>74</v>
      </c>
      <c r="AQ2" s="3"/>
      <c r="AR2" s="3"/>
      <c r="AS2" s="3"/>
    </row>
    <row r="3" spans="1:45" s="4" customFormat="1" ht="15.75">
      <c r="A3" s="16"/>
      <c r="B3" s="6"/>
      <c r="C3" s="6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  <c r="K3" s="7" t="s">
        <v>10</v>
      </c>
      <c r="L3" s="6" t="s">
        <v>11</v>
      </c>
      <c r="M3" s="6" t="s">
        <v>12</v>
      </c>
      <c r="N3" s="21" t="s">
        <v>13</v>
      </c>
      <c r="O3" s="21"/>
      <c r="P3" s="21"/>
      <c r="Q3" s="6" t="s">
        <v>14</v>
      </c>
      <c r="R3" s="6" t="s">
        <v>15</v>
      </c>
      <c r="S3" s="21" t="s">
        <v>16</v>
      </c>
      <c r="T3" s="21"/>
      <c r="U3" s="6" t="s">
        <v>17</v>
      </c>
      <c r="V3" s="6" t="s">
        <v>18</v>
      </c>
      <c r="W3" s="6"/>
      <c r="X3" s="6"/>
      <c r="Y3" s="6"/>
      <c r="Z3" s="6"/>
      <c r="AA3" s="8"/>
      <c r="AB3" s="6"/>
      <c r="AC3" s="6"/>
      <c r="AD3" s="6"/>
      <c r="AP3" s="3"/>
      <c r="AQ3" s="3"/>
      <c r="AR3" s="3"/>
      <c r="AS3" s="3"/>
    </row>
    <row r="4" spans="1:45" s="4" customFormat="1" ht="15.75">
      <c r="A4" s="16"/>
      <c r="B4" s="6"/>
      <c r="C4" s="6"/>
      <c r="D4" s="6"/>
      <c r="E4" s="6" t="s">
        <v>19</v>
      </c>
      <c r="F4" s="6" t="s">
        <v>20</v>
      </c>
      <c r="G4" s="6" t="s">
        <v>21</v>
      </c>
      <c r="H4" s="6"/>
      <c r="I4" s="6"/>
      <c r="J4" s="6" t="s">
        <v>22</v>
      </c>
      <c r="K4" s="6" t="s">
        <v>23</v>
      </c>
      <c r="L4" s="6"/>
      <c r="M4" s="6" t="s">
        <v>24</v>
      </c>
      <c r="N4" s="6" t="s">
        <v>45</v>
      </c>
      <c r="O4" s="6" t="s">
        <v>25</v>
      </c>
      <c r="P4" s="6" t="s">
        <v>46</v>
      </c>
      <c r="Q4" s="6" t="s">
        <v>26</v>
      </c>
      <c r="R4" s="6"/>
      <c r="S4" s="6" t="s">
        <v>27</v>
      </c>
      <c r="T4" s="6" t="s">
        <v>28</v>
      </c>
      <c r="U4" s="6" t="s">
        <v>29</v>
      </c>
      <c r="V4" s="6" t="s">
        <v>30</v>
      </c>
      <c r="W4" s="6" t="s">
        <v>44</v>
      </c>
      <c r="X4" s="6" t="s">
        <v>45</v>
      </c>
      <c r="Y4" s="6" t="s">
        <v>25</v>
      </c>
      <c r="Z4" s="6" t="s">
        <v>46</v>
      </c>
      <c r="AA4" s="8" t="s">
        <v>47</v>
      </c>
      <c r="AB4" s="6" t="s">
        <v>48</v>
      </c>
      <c r="AC4" s="6" t="s">
        <v>49</v>
      </c>
      <c r="AD4" s="6" t="s">
        <v>50</v>
      </c>
      <c r="AE4" s="6" t="s">
        <v>32</v>
      </c>
      <c r="AF4" s="6" t="s">
        <v>33</v>
      </c>
      <c r="AG4" s="6" t="s">
        <v>34</v>
      </c>
      <c r="AH4" s="6" t="s">
        <v>34</v>
      </c>
      <c r="AI4" s="6" t="s">
        <v>35</v>
      </c>
      <c r="AJ4" s="6" t="s">
        <v>36</v>
      </c>
      <c r="AK4" s="6" t="s">
        <v>37</v>
      </c>
      <c r="AL4" s="6" t="s">
        <v>38</v>
      </c>
      <c r="AM4" s="6" t="s">
        <v>39</v>
      </c>
      <c r="AN4" s="3" t="s">
        <v>40</v>
      </c>
      <c r="AP4" s="6" t="s">
        <v>70</v>
      </c>
      <c r="AQ4" s="6" t="s">
        <v>71</v>
      </c>
      <c r="AR4" s="6" t="s">
        <v>72</v>
      </c>
      <c r="AS4" s="6" t="s">
        <v>73</v>
      </c>
    </row>
    <row r="5" spans="1:34" s="4" customFormat="1" ht="15.75">
      <c r="A5" s="1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3" t="s">
        <v>67</v>
      </c>
      <c r="O5" s="6"/>
      <c r="P5" s="6" t="s">
        <v>68</v>
      </c>
      <c r="Q5" s="6"/>
      <c r="R5" s="6"/>
      <c r="S5" s="6" t="s">
        <v>41</v>
      </c>
      <c r="T5" s="6" t="s">
        <v>42</v>
      </c>
      <c r="U5" s="6" t="s">
        <v>43</v>
      </c>
      <c r="V5" s="6"/>
      <c r="X5" s="6" t="s">
        <v>67</v>
      </c>
      <c r="Y5" s="3"/>
      <c r="Z5" s="6" t="s">
        <v>68</v>
      </c>
      <c r="AD5" s="6" t="s">
        <v>31</v>
      </c>
      <c r="AG5" s="6" t="s">
        <v>37</v>
      </c>
      <c r="AH5" s="6" t="s">
        <v>51</v>
      </c>
    </row>
    <row r="6" spans="1:29" s="4" customFormat="1" ht="15.75">
      <c r="A6" s="16"/>
      <c r="B6" s="3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V6" s="3"/>
      <c r="W6" s="3"/>
      <c r="X6" s="3"/>
      <c r="Y6" s="3"/>
      <c r="Z6" s="3"/>
      <c r="AA6" s="1"/>
      <c r="AB6" s="3"/>
      <c r="AC6" s="3"/>
    </row>
    <row r="7" spans="1:45" s="3" customFormat="1" ht="15.75">
      <c r="A7" s="17" t="s">
        <v>75</v>
      </c>
      <c r="B7" s="3" t="s">
        <v>52</v>
      </c>
      <c r="C7" s="3">
        <v>326</v>
      </c>
      <c r="D7" s="3">
        <v>655</v>
      </c>
      <c r="E7" s="3">
        <v>65</v>
      </c>
      <c r="F7" s="3">
        <v>7</v>
      </c>
      <c r="G7" s="3">
        <v>85</v>
      </c>
      <c r="H7" s="3">
        <v>519</v>
      </c>
      <c r="I7" s="3">
        <v>28606</v>
      </c>
      <c r="J7" s="3">
        <v>1017</v>
      </c>
      <c r="K7" s="3">
        <v>2018</v>
      </c>
      <c r="L7" s="3">
        <v>100</v>
      </c>
      <c r="M7" s="3">
        <v>4</v>
      </c>
      <c r="N7" s="3">
        <v>8847</v>
      </c>
      <c r="O7" s="3">
        <v>606</v>
      </c>
      <c r="P7" s="3">
        <v>47</v>
      </c>
      <c r="Q7" s="3">
        <v>3097</v>
      </c>
      <c r="R7" s="3">
        <v>10190</v>
      </c>
      <c r="S7" s="3">
        <v>11134</v>
      </c>
      <c r="T7" s="3">
        <v>120851</v>
      </c>
      <c r="U7" s="3">
        <f>SUM(C7:T7)</f>
        <v>188174</v>
      </c>
      <c r="V7" s="3">
        <v>189394</v>
      </c>
      <c r="W7" s="3">
        <f>SUM(C7:G7)</f>
        <v>1138</v>
      </c>
      <c r="X7" s="3">
        <f>+I7+N7+M7</f>
        <v>37457</v>
      </c>
      <c r="Y7" s="3">
        <f>+K7+O7</f>
        <v>2624</v>
      </c>
      <c r="Z7" s="3">
        <f>+L7+P7</f>
        <v>147</v>
      </c>
      <c r="AA7" s="1">
        <f>SUM(C7:R7)</f>
        <v>56189</v>
      </c>
      <c r="AB7" s="3">
        <f>SUM(I7:M7)</f>
        <v>31745</v>
      </c>
      <c r="AC7" s="3">
        <f>SUM(N7:R7)</f>
        <v>22787</v>
      </c>
      <c r="AD7" s="9">
        <f>+AC7/AB7*100</f>
        <v>71.78138289494409</v>
      </c>
      <c r="AE7" s="3">
        <v>96698</v>
      </c>
      <c r="AF7" s="3">
        <v>27403</v>
      </c>
      <c r="AG7" s="3">
        <v>157</v>
      </c>
      <c r="AH7" s="3">
        <v>7</v>
      </c>
      <c r="AI7" s="3">
        <v>36489</v>
      </c>
      <c r="AJ7" s="3">
        <v>18425</v>
      </c>
      <c r="AK7" s="3">
        <v>6018</v>
      </c>
      <c r="AL7" s="3">
        <v>69</v>
      </c>
      <c r="AM7" s="3">
        <v>2908</v>
      </c>
      <c r="AN7" s="3">
        <f>SUM(AE7:AM7)</f>
        <v>188174</v>
      </c>
      <c r="AP7" s="3">
        <f>SUM(AE7:AF7)</f>
        <v>124101</v>
      </c>
      <c r="AQ7" s="3">
        <f>SUM(AJ7:AL7)</f>
        <v>24512</v>
      </c>
      <c r="AR7" s="3">
        <f>+AI7</f>
        <v>36489</v>
      </c>
      <c r="AS7" s="3">
        <f>SUM(AG7:AH7)</f>
        <v>164</v>
      </c>
    </row>
    <row r="8" spans="1:45" s="3" customFormat="1" ht="15.75">
      <c r="A8" s="17" t="s">
        <v>76</v>
      </c>
      <c r="B8" s="3" t="s">
        <v>53</v>
      </c>
      <c r="C8" s="3">
        <v>441</v>
      </c>
      <c r="D8" s="3">
        <v>786</v>
      </c>
      <c r="E8" s="3">
        <v>6</v>
      </c>
      <c r="F8" s="3">
        <v>9</v>
      </c>
      <c r="G8" s="3">
        <v>59</v>
      </c>
      <c r="H8" s="3">
        <v>257</v>
      </c>
      <c r="I8" s="3">
        <v>37851</v>
      </c>
      <c r="J8" s="3">
        <v>1137</v>
      </c>
      <c r="K8" s="3">
        <v>1818</v>
      </c>
      <c r="L8" s="3">
        <v>121</v>
      </c>
      <c r="M8" s="3">
        <v>6</v>
      </c>
      <c r="N8" s="3">
        <v>8935</v>
      </c>
      <c r="O8" s="3">
        <v>2962</v>
      </c>
      <c r="P8" s="3">
        <v>96</v>
      </c>
      <c r="Q8" s="3">
        <v>1533</v>
      </c>
      <c r="R8" s="3">
        <v>4387</v>
      </c>
      <c r="S8" s="3">
        <v>17030</v>
      </c>
      <c r="T8" s="3">
        <v>153116</v>
      </c>
      <c r="U8" s="3">
        <f aca="true" t="shared" si="0" ref="U8:U16">SUM(C8:T8)</f>
        <v>230550</v>
      </c>
      <c r="V8" s="3">
        <v>230411</v>
      </c>
      <c r="W8" s="3">
        <f aca="true" t="shared" si="1" ref="W8:W16">SUM(C8:G8)</f>
        <v>1301</v>
      </c>
      <c r="X8" s="3">
        <f aca="true" t="shared" si="2" ref="X8:X16">+I8+N8+M8</f>
        <v>46792</v>
      </c>
      <c r="Y8" s="3">
        <f aca="true" t="shared" si="3" ref="Y8:Z16">+K8+O8</f>
        <v>4780</v>
      </c>
      <c r="Z8" s="3">
        <f t="shared" si="3"/>
        <v>217</v>
      </c>
      <c r="AA8" s="1">
        <f aca="true" t="shared" si="4" ref="AA8:AA18">SUM(C8:R8)</f>
        <v>60404</v>
      </c>
      <c r="AB8" s="3">
        <f aca="true" t="shared" si="5" ref="AB8:AB16">SUM(I8:M8)</f>
        <v>40933</v>
      </c>
      <c r="AC8" s="3">
        <f aca="true" t="shared" si="6" ref="AC8:AC16">SUM(N8:R8)</f>
        <v>17913</v>
      </c>
      <c r="AD8" s="9">
        <f aca="true" t="shared" si="7" ref="AD8:AD16">+AC8/AB8*100</f>
        <v>43.76175701756529</v>
      </c>
      <c r="AE8" s="3">
        <v>42132</v>
      </c>
      <c r="AF8" s="3">
        <v>174179</v>
      </c>
      <c r="AG8" s="3">
        <v>22</v>
      </c>
      <c r="AH8" s="3">
        <v>9</v>
      </c>
      <c r="AI8" s="3">
        <v>1331</v>
      </c>
      <c r="AJ8" s="3">
        <v>5263</v>
      </c>
      <c r="AK8" s="3">
        <v>7127</v>
      </c>
      <c r="AL8" s="3">
        <v>53</v>
      </c>
      <c r="AM8" s="3">
        <v>434</v>
      </c>
      <c r="AN8" s="3">
        <f>SUM(AE8:AM8)</f>
        <v>230550</v>
      </c>
      <c r="AP8" s="3">
        <f aca="true" t="shared" si="8" ref="AP8:AP16">SUM(AE8:AF8)</f>
        <v>216311</v>
      </c>
      <c r="AQ8" s="3">
        <f aca="true" t="shared" si="9" ref="AQ8:AQ16">SUM(AJ8:AL8)</f>
        <v>12443</v>
      </c>
      <c r="AR8" s="3">
        <f aca="true" t="shared" si="10" ref="AR8:AR16">+AI8</f>
        <v>1331</v>
      </c>
      <c r="AS8" s="3">
        <f aca="true" t="shared" si="11" ref="AS8:AS16">SUM(AG8:AH8)</f>
        <v>31</v>
      </c>
    </row>
    <row r="9" spans="1:45" s="3" customFormat="1" ht="15.75">
      <c r="A9" s="17" t="s">
        <v>77</v>
      </c>
      <c r="B9" s="3" t="s">
        <v>54</v>
      </c>
      <c r="C9" s="3">
        <v>454</v>
      </c>
      <c r="D9" s="3">
        <v>740</v>
      </c>
      <c r="E9" s="3">
        <v>13</v>
      </c>
      <c r="F9" s="3">
        <v>12</v>
      </c>
      <c r="G9" s="3">
        <v>63</v>
      </c>
      <c r="H9" s="3">
        <v>188</v>
      </c>
      <c r="I9" s="3">
        <v>26523</v>
      </c>
      <c r="J9" s="3">
        <v>117</v>
      </c>
      <c r="K9" s="3">
        <v>1616</v>
      </c>
      <c r="L9" s="3">
        <v>401</v>
      </c>
      <c r="M9" s="3">
        <v>21</v>
      </c>
      <c r="N9" s="3">
        <v>6739</v>
      </c>
      <c r="O9" s="3">
        <v>1463</v>
      </c>
      <c r="P9" s="3">
        <v>202</v>
      </c>
      <c r="Q9" s="3">
        <v>2073</v>
      </c>
      <c r="R9" s="3">
        <v>9887</v>
      </c>
      <c r="S9" s="3">
        <v>14910</v>
      </c>
      <c r="T9" s="3">
        <v>132164</v>
      </c>
      <c r="U9" s="3">
        <f t="shared" si="0"/>
        <v>197586</v>
      </c>
      <c r="V9" s="3">
        <v>197590</v>
      </c>
      <c r="W9" s="3">
        <f t="shared" si="1"/>
        <v>1282</v>
      </c>
      <c r="X9" s="3">
        <f t="shared" si="2"/>
        <v>33283</v>
      </c>
      <c r="Y9" s="3">
        <f t="shared" si="3"/>
        <v>3079</v>
      </c>
      <c r="Z9" s="3">
        <f t="shared" si="3"/>
        <v>603</v>
      </c>
      <c r="AA9" s="1">
        <f t="shared" si="4"/>
        <v>50512</v>
      </c>
      <c r="AB9" s="3">
        <f t="shared" si="5"/>
        <v>28678</v>
      </c>
      <c r="AC9" s="3">
        <f t="shared" si="6"/>
        <v>20364</v>
      </c>
      <c r="AD9" s="9">
        <f t="shared" si="7"/>
        <v>71.00913592300718</v>
      </c>
      <c r="AE9" s="3">
        <v>128577</v>
      </c>
      <c r="AF9" s="3">
        <v>32143</v>
      </c>
      <c r="AG9" s="3">
        <v>2519</v>
      </c>
      <c r="AH9" s="3">
        <v>2</v>
      </c>
      <c r="AI9" s="3">
        <v>252</v>
      </c>
      <c r="AJ9" s="3">
        <v>21350</v>
      </c>
      <c r="AK9" s="3">
        <v>7387</v>
      </c>
      <c r="AL9" s="3">
        <v>529</v>
      </c>
      <c r="AM9" s="3">
        <v>4827</v>
      </c>
      <c r="AN9" s="3">
        <f>SUM(AE9:AM9)</f>
        <v>197586</v>
      </c>
      <c r="AP9" s="3">
        <f t="shared" si="8"/>
        <v>160720</v>
      </c>
      <c r="AQ9" s="3">
        <f t="shared" si="9"/>
        <v>29266</v>
      </c>
      <c r="AR9" s="3">
        <f t="shared" si="10"/>
        <v>252</v>
      </c>
      <c r="AS9" s="3">
        <f t="shared" si="11"/>
        <v>2521</v>
      </c>
    </row>
    <row r="10" spans="1:45" s="3" customFormat="1" ht="15.75">
      <c r="A10" s="17" t="s">
        <v>78</v>
      </c>
      <c r="B10" s="10" t="s">
        <v>55</v>
      </c>
      <c r="C10" s="10">
        <v>830</v>
      </c>
      <c r="D10" s="10">
        <v>1895</v>
      </c>
      <c r="E10" s="10">
        <v>206</v>
      </c>
      <c r="F10" s="10">
        <v>28</v>
      </c>
      <c r="G10" s="10">
        <v>198</v>
      </c>
      <c r="H10" s="10">
        <v>519</v>
      </c>
      <c r="I10" s="10">
        <v>48470</v>
      </c>
      <c r="J10" s="10">
        <v>1990</v>
      </c>
      <c r="K10" s="10">
        <v>5471</v>
      </c>
      <c r="L10" s="10">
        <v>365</v>
      </c>
      <c r="M10" s="10">
        <v>14</v>
      </c>
      <c r="N10" s="10">
        <v>16430</v>
      </c>
      <c r="O10" s="10">
        <v>2754</v>
      </c>
      <c r="P10" s="10">
        <v>320</v>
      </c>
      <c r="Q10" s="10">
        <v>4126</v>
      </c>
      <c r="R10" s="10">
        <v>18713</v>
      </c>
      <c r="S10" s="10">
        <v>14571</v>
      </c>
      <c r="T10" s="10">
        <v>208373</v>
      </c>
      <c r="U10" s="10">
        <v>325273</v>
      </c>
      <c r="V10" s="10">
        <v>326931</v>
      </c>
      <c r="W10" s="10">
        <v>3157</v>
      </c>
      <c r="X10" s="10">
        <v>64914</v>
      </c>
      <c r="Y10" s="10">
        <v>8225</v>
      </c>
      <c r="Z10" s="10">
        <v>685</v>
      </c>
      <c r="AA10" s="11">
        <v>102329</v>
      </c>
      <c r="AB10" s="10">
        <v>56310</v>
      </c>
      <c r="AC10" s="10">
        <v>42343</v>
      </c>
      <c r="AD10" s="9">
        <v>75.19623512697568</v>
      </c>
      <c r="AE10" s="10">
        <v>52019</v>
      </c>
      <c r="AF10" s="10">
        <v>157133</v>
      </c>
      <c r="AG10" s="10">
        <v>831</v>
      </c>
      <c r="AH10" s="10">
        <v>160</v>
      </c>
      <c r="AI10" s="10">
        <v>99885</v>
      </c>
      <c r="AJ10" s="10">
        <v>5566</v>
      </c>
      <c r="AK10" s="10">
        <v>8816</v>
      </c>
      <c r="AL10" s="10">
        <v>118</v>
      </c>
      <c r="AM10" s="10">
        <v>745</v>
      </c>
      <c r="AN10" s="10">
        <v>325273</v>
      </c>
      <c r="AO10" s="10"/>
      <c r="AP10" s="10">
        <v>209152</v>
      </c>
      <c r="AQ10" s="10">
        <v>14500</v>
      </c>
      <c r="AR10" s="10">
        <v>99885</v>
      </c>
      <c r="AS10" s="10">
        <v>991</v>
      </c>
    </row>
    <row r="11" spans="1:45" s="3" customFormat="1" ht="15.75">
      <c r="A11" s="17" t="s">
        <v>79</v>
      </c>
      <c r="B11" s="3" t="s">
        <v>56</v>
      </c>
      <c r="C11" s="3">
        <v>387</v>
      </c>
      <c r="D11" s="3">
        <v>385</v>
      </c>
      <c r="E11" s="3">
        <v>61</v>
      </c>
      <c r="F11" s="3">
        <v>16</v>
      </c>
      <c r="G11" s="3">
        <v>44</v>
      </c>
      <c r="H11" s="3">
        <v>142</v>
      </c>
      <c r="I11" s="3">
        <v>26572</v>
      </c>
      <c r="J11" s="3">
        <v>260</v>
      </c>
      <c r="K11" s="3">
        <v>1757</v>
      </c>
      <c r="L11" s="3">
        <v>143</v>
      </c>
      <c r="M11" s="3">
        <v>33</v>
      </c>
      <c r="N11" s="3">
        <v>4909</v>
      </c>
      <c r="O11" s="3">
        <v>634</v>
      </c>
      <c r="P11" s="3">
        <v>73</v>
      </c>
      <c r="Q11" s="3">
        <v>2099</v>
      </c>
      <c r="R11" s="3">
        <v>9793</v>
      </c>
      <c r="S11" s="3">
        <v>14302</v>
      </c>
      <c r="T11" s="3">
        <v>122207</v>
      </c>
      <c r="U11" s="3">
        <f t="shared" si="0"/>
        <v>183817</v>
      </c>
      <c r="V11" s="3">
        <v>186180</v>
      </c>
      <c r="W11" s="3">
        <f t="shared" si="1"/>
        <v>893</v>
      </c>
      <c r="X11" s="3">
        <f t="shared" si="2"/>
        <v>31514</v>
      </c>
      <c r="Y11" s="3">
        <f t="shared" si="3"/>
        <v>2391</v>
      </c>
      <c r="Z11" s="3">
        <f t="shared" si="3"/>
        <v>216</v>
      </c>
      <c r="AA11" s="1">
        <f t="shared" si="4"/>
        <v>47308</v>
      </c>
      <c r="AB11" s="3">
        <f t="shared" si="5"/>
        <v>28765</v>
      </c>
      <c r="AC11" s="3">
        <f t="shared" si="6"/>
        <v>17508</v>
      </c>
      <c r="AD11" s="9">
        <f t="shared" si="7"/>
        <v>60.86563532070224</v>
      </c>
      <c r="AE11" s="3">
        <v>59751</v>
      </c>
      <c r="AF11" s="3">
        <v>100065</v>
      </c>
      <c r="AG11" s="3">
        <v>20</v>
      </c>
      <c r="AH11" s="3">
        <v>13</v>
      </c>
      <c r="AI11" s="3">
        <v>3495</v>
      </c>
      <c r="AJ11" s="3">
        <v>10592</v>
      </c>
      <c r="AK11" s="3">
        <v>7280</v>
      </c>
      <c r="AL11" s="3">
        <v>918</v>
      </c>
      <c r="AM11" s="3">
        <v>1683</v>
      </c>
      <c r="AN11" s="3">
        <f aca="true" t="shared" si="12" ref="AN11:AN16">SUM(AE11:AM11)</f>
        <v>183817</v>
      </c>
      <c r="AP11" s="3">
        <f t="shared" si="8"/>
        <v>159816</v>
      </c>
      <c r="AQ11" s="3">
        <f t="shared" si="9"/>
        <v>18790</v>
      </c>
      <c r="AR11" s="3">
        <f t="shared" si="10"/>
        <v>3495</v>
      </c>
      <c r="AS11" s="3">
        <f t="shared" si="11"/>
        <v>33</v>
      </c>
    </row>
    <row r="12" spans="1:45" s="3" customFormat="1" ht="15.75">
      <c r="A12" s="17" t="s">
        <v>80</v>
      </c>
      <c r="B12" s="3" t="s">
        <v>57</v>
      </c>
      <c r="C12" s="3">
        <v>378</v>
      </c>
      <c r="D12" s="3">
        <v>774</v>
      </c>
      <c r="E12" s="3">
        <v>124</v>
      </c>
      <c r="F12" s="3">
        <v>40</v>
      </c>
      <c r="G12" s="3">
        <v>132</v>
      </c>
      <c r="H12" s="3">
        <v>297</v>
      </c>
      <c r="I12" s="3">
        <v>24057</v>
      </c>
      <c r="J12" s="3">
        <v>545</v>
      </c>
      <c r="K12" s="3">
        <v>2859</v>
      </c>
      <c r="L12" s="3">
        <v>366</v>
      </c>
      <c r="M12" s="3">
        <v>4</v>
      </c>
      <c r="N12" s="3">
        <v>8421</v>
      </c>
      <c r="O12" s="3">
        <v>1752</v>
      </c>
      <c r="P12" s="3">
        <v>164</v>
      </c>
      <c r="Q12" s="3">
        <v>2327</v>
      </c>
      <c r="R12" s="3">
        <v>10953</v>
      </c>
      <c r="S12" s="3">
        <v>11422</v>
      </c>
      <c r="T12" s="3">
        <v>129682</v>
      </c>
      <c r="U12" s="3">
        <f t="shared" si="0"/>
        <v>194297</v>
      </c>
      <c r="V12" s="3">
        <v>197835</v>
      </c>
      <c r="W12" s="3">
        <f t="shared" si="1"/>
        <v>1448</v>
      </c>
      <c r="X12" s="3">
        <f t="shared" si="2"/>
        <v>32482</v>
      </c>
      <c r="Y12" s="3">
        <f t="shared" si="3"/>
        <v>4611</v>
      </c>
      <c r="Z12" s="3">
        <f t="shared" si="3"/>
        <v>530</v>
      </c>
      <c r="AA12" s="1">
        <f t="shared" si="4"/>
        <v>53193</v>
      </c>
      <c r="AB12" s="3">
        <f t="shared" si="5"/>
        <v>27831</v>
      </c>
      <c r="AC12" s="3">
        <f t="shared" si="6"/>
        <v>23617</v>
      </c>
      <c r="AD12" s="9">
        <f t="shared" si="7"/>
        <v>84.8586109015127</v>
      </c>
      <c r="AE12" s="3">
        <v>86431</v>
      </c>
      <c r="AF12" s="3">
        <v>35498</v>
      </c>
      <c r="AG12" s="3">
        <v>127</v>
      </c>
      <c r="AH12" s="3">
        <v>17</v>
      </c>
      <c r="AI12" s="3">
        <v>1192</v>
      </c>
      <c r="AJ12" s="3">
        <v>44476</v>
      </c>
      <c r="AK12" s="3">
        <v>15213</v>
      </c>
      <c r="AL12" s="3">
        <v>9486</v>
      </c>
      <c r="AM12" s="3">
        <v>1857</v>
      </c>
      <c r="AN12" s="3">
        <f t="shared" si="12"/>
        <v>194297</v>
      </c>
      <c r="AP12" s="3">
        <f t="shared" si="8"/>
        <v>121929</v>
      </c>
      <c r="AQ12" s="3">
        <f t="shared" si="9"/>
        <v>69175</v>
      </c>
      <c r="AR12" s="3">
        <f t="shared" si="10"/>
        <v>1192</v>
      </c>
      <c r="AS12" s="3">
        <f t="shared" si="11"/>
        <v>144</v>
      </c>
    </row>
    <row r="13" spans="1:45" s="3" customFormat="1" ht="15.75">
      <c r="A13" s="17" t="s">
        <v>81</v>
      </c>
      <c r="B13" s="3" t="s">
        <v>58</v>
      </c>
      <c r="C13" s="3">
        <v>451</v>
      </c>
      <c r="D13" s="3">
        <v>1177</v>
      </c>
      <c r="E13" s="3">
        <v>174</v>
      </c>
      <c r="F13" s="3">
        <v>24</v>
      </c>
      <c r="G13" s="3">
        <v>167</v>
      </c>
      <c r="H13" s="3">
        <v>463</v>
      </c>
      <c r="I13" s="3">
        <v>35771</v>
      </c>
      <c r="J13" s="3">
        <v>1364</v>
      </c>
      <c r="K13" s="3">
        <v>4575</v>
      </c>
      <c r="L13" s="3">
        <v>536</v>
      </c>
      <c r="M13" s="3">
        <v>12</v>
      </c>
      <c r="N13" s="3">
        <v>4165</v>
      </c>
      <c r="O13" s="3">
        <v>1715</v>
      </c>
      <c r="P13" s="3">
        <v>210</v>
      </c>
      <c r="Q13" s="3">
        <v>2530</v>
      </c>
      <c r="R13" s="3">
        <v>19704</v>
      </c>
      <c r="S13" s="3">
        <v>24786</v>
      </c>
      <c r="T13" s="3">
        <v>190352</v>
      </c>
      <c r="U13" s="3">
        <f t="shared" si="0"/>
        <v>288176</v>
      </c>
      <c r="V13" s="3">
        <v>282382</v>
      </c>
      <c r="W13" s="3">
        <f t="shared" si="1"/>
        <v>1993</v>
      </c>
      <c r="X13" s="3">
        <f t="shared" si="2"/>
        <v>39948</v>
      </c>
      <c r="Y13" s="3">
        <f t="shared" si="3"/>
        <v>6290</v>
      </c>
      <c r="Z13" s="3">
        <f t="shared" si="3"/>
        <v>746</v>
      </c>
      <c r="AA13" s="1">
        <f t="shared" si="4"/>
        <v>73038</v>
      </c>
      <c r="AB13" s="3">
        <f t="shared" si="5"/>
        <v>42258</v>
      </c>
      <c r="AC13" s="3">
        <f t="shared" si="6"/>
        <v>28324</v>
      </c>
      <c r="AD13" s="9">
        <f t="shared" si="7"/>
        <v>67.0263618723082</v>
      </c>
      <c r="AE13" s="3">
        <v>24244</v>
      </c>
      <c r="AF13" s="3">
        <v>110562</v>
      </c>
      <c r="AG13" s="3">
        <v>14</v>
      </c>
      <c r="AH13" s="3">
        <v>23</v>
      </c>
      <c r="AI13" s="3">
        <v>52415</v>
      </c>
      <c r="AJ13" s="3">
        <v>52070</v>
      </c>
      <c r="AK13" s="3">
        <v>44773</v>
      </c>
      <c r="AL13" s="3">
        <v>3457</v>
      </c>
      <c r="AM13" s="3">
        <v>618</v>
      </c>
      <c r="AN13" s="3">
        <f t="shared" si="12"/>
        <v>288176</v>
      </c>
      <c r="AP13" s="3">
        <f t="shared" si="8"/>
        <v>134806</v>
      </c>
      <c r="AQ13" s="3">
        <f t="shared" si="9"/>
        <v>100300</v>
      </c>
      <c r="AR13" s="3">
        <f t="shared" si="10"/>
        <v>52415</v>
      </c>
      <c r="AS13" s="3">
        <f t="shared" si="11"/>
        <v>37</v>
      </c>
    </row>
    <row r="14" spans="1:45" s="3" customFormat="1" ht="15.75">
      <c r="A14" s="17" t="s">
        <v>82</v>
      </c>
      <c r="B14" s="3" t="s">
        <v>59</v>
      </c>
      <c r="C14" s="3">
        <v>253</v>
      </c>
      <c r="D14" s="3">
        <v>667</v>
      </c>
      <c r="E14" s="3">
        <v>24</v>
      </c>
      <c r="F14" s="3">
        <v>7</v>
      </c>
      <c r="G14" s="3">
        <v>47</v>
      </c>
      <c r="H14" s="3">
        <v>312</v>
      </c>
      <c r="I14" s="3">
        <v>27368</v>
      </c>
      <c r="J14" s="3">
        <v>30</v>
      </c>
      <c r="K14" s="3">
        <v>1639</v>
      </c>
      <c r="L14" s="3">
        <v>284</v>
      </c>
      <c r="M14" s="3">
        <v>11</v>
      </c>
      <c r="N14" s="3">
        <v>8356</v>
      </c>
      <c r="O14" s="3">
        <v>760</v>
      </c>
      <c r="P14" s="3">
        <v>68</v>
      </c>
      <c r="Q14" s="3">
        <v>1386</v>
      </c>
      <c r="R14" s="3">
        <v>9918</v>
      </c>
      <c r="S14" s="3">
        <v>10566</v>
      </c>
      <c r="T14" s="3">
        <v>126809</v>
      </c>
      <c r="U14" s="3">
        <f t="shared" si="0"/>
        <v>188505</v>
      </c>
      <c r="V14" s="3">
        <v>184783</v>
      </c>
      <c r="W14" s="3">
        <f t="shared" si="1"/>
        <v>998</v>
      </c>
      <c r="X14" s="3">
        <f t="shared" si="2"/>
        <v>35735</v>
      </c>
      <c r="Y14" s="3">
        <f t="shared" si="3"/>
        <v>2399</v>
      </c>
      <c r="Z14" s="3">
        <f t="shared" si="3"/>
        <v>352</v>
      </c>
      <c r="AA14" s="1">
        <f t="shared" si="4"/>
        <v>51130</v>
      </c>
      <c r="AB14" s="3">
        <f t="shared" si="5"/>
        <v>29332</v>
      </c>
      <c r="AC14" s="3">
        <f t="shared" si="6"/>
        <v>20488</v>
      </c>
      <c r="AD14" s="9">
        <f t="shared" si="7"/>
        <v>69.84862948315832</v>
      </c>
      <c r="AE14" s="3">
        <v>16492</v>
      </c>
      <c r="AF14" s="3">
        <v>9241</v>
      </c>
      <c r="AG14" s="3">
        <v>1675</v>
      </c>
      <c r="AH14" s="3">
        <v>8</v>
      </c>
      <c r="AI14" s="3">
        <v>206</v>
      </c>
      <c r="AJ14" s="3">
        <v>31503</v>
      </c>
      <c r="AK14" s="3">
        <v>108294</v>
      </c>
      <c r="AL14" s="3">
        <v>21008</v>
      </c>
      <c r="AM14" s="3">
        <v>78</v>
      </c>
      <c r="AN14" s="3">
        <f t="shared" si="12"/>
        <v>188505</v>
      </c>
      <c r="AP14" s="3">
        <f t="shared" si="8"/>
        <v>25733</v>
      </c>
      <c r="AQ14" s="3">
        <f t="shared" si="9"/>
        <v>160805</v>
      </c>
      <c r="AR14" s="3">
        <f t="shared" si="10"/>
        <v>206</v>
      </c>
      <c r="AS14" s="3">
        <f t="shared" si="11"/>
        <v>1683</v>
      </c>
    </row>
    <row r="15" spans="1:45" s="3" customFormat="1" ht="15.75">
      <c r="A15" s="17" t="s">
        <v>83</v>
      </c>
      <c r="B15" s="3" t="s">
        <v>60</v>
      </c>
      <c r="C15" s="3">
        <v>418</v>
      </c>
      <c r="D15" s="3">
        <v>767</v>
      </c>
      <c r="E15" s="3">
        <v>126</v>
      </c>
      <c r="F15" s="3">
        <v>25</v>
      </c>
      <c r="G15" s="3">
        <v>87</v>
      </c>
      <c r="H15" s="3">
        <v>401</v>
      </c>
      <c r="I15" s="3">
        <v>20832</v>
      </c>
      <c r="J15" s="3">
        <v>1630</v>
      </c>
      <c r="K15" s="3">
        <v>1501</v>
      </c>
      <c r="L15" s="3">
        <v>160</v>
      </c>
      <c r="M15" s="3">
        <v>27</v>
      </c>
      <c r="N15" s="3">
        <v>13152</v>
      </c>
      <c r="O15" s="3">
        <v>1013</v>
      </c>
      <c r="P15" s="3">
        <v>178</v>
      </c>
      <c r="Q15" s="3">
        <v>5854</v>
      </c>
      <c r="R15" s="3">
        <v>12301</v>
      </c>
      <c r="S15" s="3">
        <v>9955</v>
      </c>
      <c r="T15" s="3">
        <v>131962</v>
      </c>
      <c r="U15" s="3">
        <f t="shared" si="0"/>
        <v>200389</v>
      </c>
      <c r="V15" s="3">
        <v>199545</v>
      </c>
      <c r="W15" s="3">
        <f t="shared" si="1"/>
        <v>1423</v>
      </c>
      <c r="X15" s="3">
        <f t="shared" si="2"/>
        <v>34011</v>
      </c>
      <c r="Y15" s="3">
        <f t="shared" si="3"/>
        <v>2514</v>
      </c>
      <c r="Z15" s="3">
        <f t="shared" si="3"/>
        <v>338</v>
      </c>
      <c r="AA15" s="1">
        <f t="shared" si="4"/>
        <v>58472</v>
      </c>
      <c r="AB15" s="3">
        <f t="shared" si="5"/>
        <v>24150</v>
      </c>
      <c r="AC15" s="3">
        <f t="shared" si="6"/>
        <v>32498</v>
      </c>
      <c r="AD15" s="9">
        <f t="shared" si="7"/>
        <v>134.56728778467908</v>
      </c>
      <c r="AE15" s="3">
        <v>62422</v>
      </c>
      <c r="AF15" s="3">
        <v>21166</v>
      </c>
      <c r="AG15" s="3">
        <v>106</v>
      </c>
      <c r="AH15" s="3">
        <v>34</v>
      </c>
      <c r="AI15" s="3">
        <v>618</v>
      </c>
      <c r="AJ15" s="3">
        <v>77000</v>
      </c>
      <c r="AK15" s="3">
        <v>24921</v>
      </c>
      <c r="AL15" s="3">
        <v>12388</v>
      </c>
      <c r="AM15" s="3">
        <v>1734</v>
      </c>
      <c r="AN15" s="3">
        <f t="shared" si="12"/>
        <v>200389</v>
      </c>
      <c r="AP15" s="3">
        <f t="shared" si="8"/>
        <v>83588</v>
      </c>
      <c r="AQ15" s="3">
        <f t="shared" si="9"/>
        <v>114309</v>
      </c>
      <c r="AR15" s="3">
        <f t="shared" si="10"/>
        <v>618</v>
      </c>
      <c r="AS15" s="3">
        <f t="shared" si="11"/>
        <v>140</v>
      </c>
    </row>
    <row r="16" spans="1:45" s="3" customFormat="1" ht="15.75">
      <c r="A16" s="17" t="s">
        <v>84</v>
      </c>
      <c r="B16" s="3" t="s">
        <v>61</v>
      </c>
      <c r="C16" s="3">
        <v>297</v>
      </c>
      <c r="D16" s="3">
        <v>949</v>
      </c>
      <c r="E16" s="3">
        <v>64</v>
      </c>
      <c r="F16" s="3">
        <v>17</v>
      </c>
      <c r="G16" s="3">
        <v>67</v>
      </c>
      <c r="H16" s="3">
        <v>123</v>
      </c>
      <c r="I16" s="3">
        <v>20545</v>
      </c>
      <c r="J16" s="3">
        <v>1889</v>
      </c>
      <c r="K16" s="3">
        <v>1889</v>
      </c>
      <c r="L16" s="3">
        <v>191</v>
      </c>
      <c r="M16" s="3">
        <v>10</v>
      </c>
      <c r="N16" s="3">
        <v>4352</v>
      </c>
      <c r="O16" s="3">
        <v>726</v>
      </c>
      <c r="P16" s="3">
        <v>92</v>
      </c>
      <c r="Q16" s="3">
        <v>3249</v>
      </c>
      <c r="R16" s="3">
        <v>13837</v>
      </c>
      <c r="S16" s="3">
        <v>14607</v>
      </c>
      <c r="T16" s="3">
        <v>114033</v>
      </c>
      <c r="U16" s="3">
        <f t="shared" si="0"/>
        <v>176937</v>
      </c>
      <c r="V16" s="3">
        <v>177697</v>
      </c>
      <c r="W16" s="3">
        <f t="shared" si="1"/>
        <v>1394</v>
      </c>
      <c r="X16" s="3">
        <f t="shared" si="2"/>
        <v>24907</v>
      </c>
      <c r="Y16" s="3">
        <f t="shared" si="3"/>
        <v>2615</v>
      </c>
      <c r="Z16" s="3">
        <f t="shared" si="3"/>
        <v>283</v>
      </c>
      <c r="AA16" s="1">
        <f t="shared" si="4"/>
        <v>48297</v>
      </c>
      <c r="AB16" s="3">
        <f t="shared" si="5"/>
        <v>24524</v>
      </c>
      <c r="AC16" s="3">
        <f t="shared" si="6"/>
        <v>22256</v>
      </c>
      <c r="AD16" s="9">
        <f t="shared" si="7"/>
        <v>90.751916489969</v>
      </c>
      <c r="AE16" s="3">
        <v>105888</v>
      </c>
      <c r="AF16" s="3">
        <v>12506</v>
      </c>
      <c r="AG16" s="3">
        <v>162</v>
      </c>
      <c r="AH16" s="3">
        <v>3</v>
      </c>
      <c r="AI16" s="3">
        <v>492</v>
      </c>
      <c r="AJ16" s="3">
        <v>45978</v>
      </c>
      <c r="AK16" s="3">
        <v>7913</v>
      </c>
      <c r="AL16" s="3">
        <v>87</v>
      </c>
      <c r="AM16" s="3">
        <v>3908</v>
      </c>
      <c r="AN16" s="3">
        <f t="shared" si="12"/>
        <v>176937</v>
      </c>
      <c r="AP16" s="3">
        <f t="shared" si="8"/>
        <v>118394</v>
      </c>
      <c r="AQ16" s="3">
        <f t="shared" si="9"/>
        <v>53978</v>
      </c>
      <c r="AR16" s="3">
        <f t="shared" si="10"/>
        <v>492</v>
      </c>
      <c r="AS16" s="3">
        <f t="shared" si="11"/>
        <v>165</v>
      </c>
    </row>
    <row r="17" spans="1:30" s="3" customFormat="1" ht="15.75">
      <c r="A17" s="17"/>
      <c r="AA17" s="1"/>
      <c r="AD17" s="9"/>
    </row>
    <row r="18" spans="1:45" s="1" customFormat="1" ht="15.75">
      <c r="A18" s="18"/>
      <c r="B18" s="1" t="s">
        <v>62</v>
      </c>
      <c r="C18" s="1">
        <f>SUM(C7:C17)</f>
        <v>4235</v>
      </c>
      <c r="D18" s="1">
        <f aca="true" t="shared" si="13" ref="D18:V18">SUM(D7:D17)</f>
        <v>8795</v>
      </c>
      <c r="E18" s="1">
        <f t="shared" si="13"/>
        <v>863</v>
      </c>
      <c r="F18" s="1">
        <f t="shared" si="13"/>
        <v>185</v>
      </c>
      <c r="G18" s="1">
        <f t="shared" si="13"/>
        <v>949</v>
      </c>
      <c r="H18" s="1">
        <f>SUM(H7:H17)</f>
        <v>3221</v>
      </c>
      <c r="I18" s="1">
        <f t="shared" si="13"/>
        <v>296595</v>
      </c>
      <c r="J18" s="1">
        <f t="shared" si="13"/>
        <v>9979</v>
      </c>
      <c r="K18" s="1">
        <f t="shared" si="13"/>
        <v>25143</v>
      </c>
      <c r="L18" s="1">
        <f t="shared" si="13"/>
        <v>2667</v>
      </c>
      <c r="M18" s="1">
        <f t="shared" si="13"/>
        <v>142</v>
      </c>
      <c r="N18" s="1">
        <f t="shared" si="13"/>
        <v>84306</v>
      </c>
      <c r="O18" s="1">
        <f t="shared" si="13"/>
        <v>14385</v>
      </c>
      <c r="P18" s="1">
        <f t="shared" si="13"/>
        <v>1450</v>
      </c>
      <c r="Q18" s="1">
        <f t="shared" si="13"/>
        <v>28274</v>
      </c>
      <c r="R18" s="1">
        <f t="shared" si="13"/>
        <v>119683</v>
      </c>
      <c r="S18" s="1">
        <f t="shared" si="13"/>
        <v>143283</v>
      </c>
      <c r="T18" s="1">
        <f t="shared" si="13"/>
        <v>1429549</v>
      </c>
      <c r="U18" s="1">
        <f t="shared" si="13"/>
        <v>2173704</v>
      </c>
      <c r="V18" s="1">
        <f t="shared" si="13"/>
        <v>2172748</v>
      </c>
      <c r="W18" s="1">
        <f>SUM(C18:G18)</f>
        <v>15027</v>
      </c>
      <c r="X18" s="1">
        <f>+I18+N18+M18</f>
        <v>381043</v>
      </c>
      <c r="Y18" s="1">
        <f>+K18+O18</f>
        <v>39528</v>
      </c>
      <c r="Z18" s="1">
        <f>+L18+P18</f>
        <v>4117</v>
      </c>
      <c r="AA18" s="1">
        <f t="shared" si="4"/>
        <v>600872</v>
      </c>
      <c r="AB18" s="1">
        <f>SUM(I18:M18)</f>
        <v>334526</v>
      </c>
      <c r="AC18" s="1">
        <f>SUM(N18:R18)</f>
        <v>248098</v>
      </c>
      <c r="AD18" s="12">
        <f>+AC18/AB18*100</f>
        <v>74.16404106108344</v>
      </c>
      <c r="AE18" s="1">
        <f aca="true" t="shared" si="14" ref="AE18:AN18">SUM(AE7:AE17)</f>
        <v>674654</v>
      </c>
      <c r="AF18" s="1">
        <f t="shared" si="14"/>
        <v>679896</v>
      </c>
      <c r="AG18" s="1">
        <f t="shared" si="14"/>
        <v>5633</v>
      </c>
      <c r="AH18" s="1">
        <f t="shared" si="14"/>
        <v>276</v>
      </c>
      <c r="AI18" s="1">
        <f t="shared" si="14"/>
        <v>196375</v>
      </c>
      <c r="AJ18" s="1">
        <f t="shared" si="14"/>
        <v>312223</v>
      </c>
      <c r="AK18" s="1">
        <f t="shared" si="14"/>
        <v>237742</v>
      </c>
      <c r="AL18" s="1">
        <f t="shared" si="14"/>
        <v>48113</v>
      </c>
      <c r="AM18" s="1">
        <f t="shared" si="14"/>
        <v>18792</v>
      </c>
      <c r="AN18" s="1">
        <f t="shared" si="14"/>
        <v>2173704</v>
      </c>
      <c r="AP18" s="1">
        <f>SUM(AE18:AF18)</f>
        <v>1354550</v>
      </c>
      <c r="AQ18" s="1">
        <f>SUM(AJ18:AL18)</f>
        <v>598078</v>
      </c>
      <c r="AR18" s="1">
        <f>+AI18</f>
        <v>196375</v>
      </c>
      <c r="AS18" s="1">
        <f>SUM(AG18:AH18)</f>
        <v>5909</v>
      </c>
    </row>
    <row r="19" spans="1:40" s="4" customFormat="1" ht="15.75">
      <c r="A19" s="16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"/>
      <c r="AB19" s="3"/>
      <c r="AC19" s="3"/>
      <c r="AD19" s="9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2" s="4" customFormat="1" ht="15.75">
      <c r="A20" s="16"/>
      <c r="B20" s="3"/>
      <c r="C20" s="1" t="s">
        <v>63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"/>
      <c r="AB20" s="3"/>
      <c r="AC20" s="3"/>
      <c r="AD20" s="3"/>
      <c r="AE20" s="1" t="s">
        <v>64</v>
      </c>
      <c r="AP20" s="1" t="s">
        <v>64</v>
      </c>
    </row>
    <row r="21" spans="1:42" s="4" customFormat="1" ht="15.75">
      <c r="A21" s="16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"/>
      <c r="AB21" s="3"/>
      <c r="AC21" s="3"/>
      <c r="AD21" s="3"/>
      <c r="AE21" s="1"/>
      <c r="AP21" s="1"/>
    </row>
    <row r="22" spans="1:45" s="4" customFormat="1" ht="15.75">
      <c r="A22" s="17" t="s">
        <v>75</v>
      </c>
      <c r="B22" s="3" t="s">
        <v>52</v>
      </c>
      <c r="C22" s="13">
        <f aca="true" t="shared" si="15" ref="C22:R22">+C7/$AA7*100</f>
        <v>0.580184733666732</v>
      </c>
      <c r="D22" s="13">
        <f t="shared" si="15"/>
        <v>1.1657085906494153</v>
      </c>
      <c r="E22" s="13">
        <f t="shared" si="15"/>
        <v>0.11568100517894962</v>
      </c>
      <c r="F22" s="13">
        <f t="shared" si="15"/>
        <v>0.012457954403886883</v>
      </c>
      <c r="G22" s="13">
        <f t="shared" si="15"/>
        <v>0.15127516061862642</v>
      </c>
      <c r="H22" s="13">
        <f t="shared" si="15"/>
        <v>0.923668333659613</v>
      </c>
      <c r="I22" s="13">
        <f t="shared" si="15"/>
        <v>50.910320525369734</v>
      </c>
      <c r="J22" s="13">
        <f t="shared" si="15"/>
        <v>1.8099628041075657</v>
      </c>
      <c r="K22" s="13">
        <f t="shared" si="15"/>
        <v>3.5914502838633897</v>
      </c>
      <c r="L22" s="13">
        <f t="shared" si="15"/>
        <v>0.17797077719838403</v>
      </c>
      <c r="M22" s="13">
        <f t="shared" si="15"/>
        <v>0.007118831087935361</v>
      </c>
      <c r="N22" s="13">
        <f t="shared" si="15"/>
        <v>15.745074658741034</v>
      </c>
      <c r="O22" s="13">
        <f t="shared" si="15"/>
        <v>1.0785029098222072</v>
      </c>
      <c r="P22" s="13">
        <f t="shared" si="15"/>
        <v>0.0836462652832405</v>
      </c>
      <c r="Q22" s="13">
        <f t="shared" si="15"/>
        <v>5.511754969833953</v>
      </c>
      <c r="R22" s="13">
        <f t="shared" si="15"/>
        <v>18.135222196515333</v>
      </c>
      <c r="S22" s="3"/>
      <c r="T22" s="3"/>
      <c r="U22" s="3"/>
      <c r="V22" s="3"/>
      <c r="W22" s="13">
        <f aca="true" t="shared" si="16" ref="W22:AC31">+W7/$AA7*100</f>
        <v>2.0253074445176105</v>
      </c>
      <c r="X22" s="13">
        <f t="shared" si="16"/>
        <v>66.66251401519871</v>
      </c>
      <c r="Y22" s="13">
        <f t="shared" si="16"/>
        <v>4.669953193685597</v>
      </c>
      <c r="Z22" s="13">
        <f t="shared" si="16"/>
        <v>0.26161704248162454</v>
      </c>
      <c r="AA22" s="13">
        <f t="shared" si="16"/>
        <v>100</v>
      </c>
      <c r="AB22" s="13">
        <f t="shared" si="16"/>
        <v>56.49682322162701</v>
      </c>
      <c r="AC22" s="13">
        <f t="shared" si="16"/>
        <v>40.55420100019577</v>
      </c>
      <c r="AD22" s="3"/>
      <c r="AE22" s="13">
        <f aca="true" t="shared" si="17" ref="AE22:AN22">+AE7/$U7*100</f>
        <v>51.38754556952607</v>
      </c>
      <c r="AF22" s="13">
        <f t="shared" si="17"/>
        <v>14.562585691965946</v>
      </c>
      <c r="AG22" s="13">
        <f t="shared" si="17"/>
        <v>0.08343341800673844</v>
      </c>
      <c r="AH22" s="13">
        <f t="shared" si="17"/>
        <v>0.003719961312402351</v>
      </c>
      <c r="AI22" s="13">
        <f t="shared" si="17"/>
        <v>19.391095475464198</v>
      </c>
      <c r="AJ22" s="13">
        <f t="shared" si="17"/>
        <v>9.791469597287616</v>
      </c>
      <c r="AK22" s="13">
        <f t="shared" si="17"/>
        <v>3.198103882576764</v>
      </c>
      <c r="AL22" s="13">
        <f t="shared" si="17"/>
        <v>0.036668190079394605</v>
      </c>
      <c r="AM22" s="13">
        <f t="shared" si="17"/>
        <v>1.5453782137808623</v>
      </c>
      <c r="AN22" s="13">
        <f t="shared" si="17"/>
        <v>100</v>
      </c>
      <c r="AP22" s="13">
        <f aca="true" t="shared" si="18" ref="AP22:AS31">+AP7/$U7*100</f>
        <v>65.95013126149203</v>
      </c>
      <c r="AQ22" s="13">
        <f t="shared" si="18"/>
        <v>13.026241669943776</v>
      </c>
      <c r="AR22" s="13">
        <f t="shared" si="18"/>
        <v>19.391095475464198</v>
      </c>
      <c r="AS22" s="13">
        <f t="shared" si="18"/>
        <v>0.08715337931914079</v>
      </c>
    </row>
    <row r="23" spans="1:45" s="4" customFormat="1" ht="15.75">
      <c r="A23" s="17" t="s">
        <v>76</v>
      </c>
      <c r="B23" s="3" t="s">
        <v>53</v>
      </c>
      <c r="C23" s="13">
        <f aca="true" t="shared" si="19" ref="C23:R23">+C8/$AA8*100</f>
        <v>0.7300841003907026</v>
      </c>
      <c r="D23" s="13">
        <f t="shared" si="19"/>
        <v>1.3012383285875107</v>
      </c>
      <c r="E23" s="13">
        <f t="shared" si="19"/>
        <v>0.009933117012118403</v>
      </c>
      <c r="F23" s="13">
        <f t="shared" si="19"/>
        <v>0.014899675518177603</v>
      </c>
      <c r="G23" s="13">
        <f t="shared" si="19"/>
        <v>0.09767565061916429</v>
      </c>
      <c r="H23" s="13">
        <f t="shared" si="19"/>
        <v>0.4254685120190716</v>
      </c>
      <c r="I23" s="13">
        <f t="shared" si="19"/>
        <v>62.66306867094894</v>
      </c>
      <c r="J23" s="13">
        <f t="shared" si="19"/>
        <v>1.8823256737964373</v>
      </c>
      <c r="K23" s="13">
        <f t="shared" si="19"/>
        <v>3.009734454671876</v>
      </c>
      <c r="L23" s="13">
        <f t="shared" si="19"/>
        <v>0.2003178597443878</v>
      </c>
      <c r="M23" s="13">
        <f t="shared" si="19"/>
        <v>0.009933117012118403</v>
      </c>
      <c r="N23" s="13">
        <f t="shared" si="19"/>
        <v>14.79206675054632</v>
      </c>
      <c r="O23" s="13">
        <f t="shared" si="19"/>
        <v>4.903648764982452</v>
      </c>
      <c r="P23" s="13">
        <f t="shared" si="19"/>
        <v>0.15892987219389446</v>
      </c>
      <c r="Q23" s="13">
        <f t="shared" si="19"/>
        <v>2.537911396596252</v>
      </c>
      <c r="R23" s="13">
        <f t="shared" si="19"/>
        <v>7.262764055360573</v>
      </c>
      <c r="S23" s="3"/>
      <c r="T23" s="3"/>
      <c r="U23" s="3"/>
      <c r="V23" s="3"/>
      <c r="W23" s="13">
        <f t="shared" si="16"/>
        <v>2.1538308721276733</v>
      </c>
      <c r="X23" s="13">
        <f t="shared" si="16"/>
        <v>77.46506853850738</v>
      </c>
      <c r="Y23" s="13">
        <f t="shared" si="16"/>
        <v>7.913383219654327</v>
      </c>
      <c r="Z23" s="13">
        <f t="shared" si="16"/>
        <v>0.35924773193828224</v>
      </c>
      <c r="AA23" s="13">
        <f t="shared" si="16"/>
        <v>100</v>
      </c>
      <c r="AB23" s="13">
        <f t="shared" si="16"/>
        <v>67.76537977617376</v>
      </c>
      <c r="AC23" s="13">
        <f t="shared" si="16"/>
        <v>29.65532083967949</v>
      </c>
      <c r="AD23" s="3"/>
      <c r="AE23" s="13">
        <f aca="true" t="shared" si="20" ref="AE23:AN23">+AE8/$U8*100</f>
        <v>18.27456083279115</v>
      </c>
      <c r="AF23" s="13">
        <f t="shared" si="20"/>
        <v>75.54933853827804</v>
      </c>
      <c r="AG23" s="13">
        <f t="shared" si="20"/>
        <v>0.009542398612014748</v>
      </c>
      <c r="AH23" s="13">
        <f t="shared" si="20"/>
        <v>0.003903708523096942</v>
      </c>
      <c r="AI23" s="13">
        <f t="shared" si="20"/>
        <v>0.5773151160268922</v>
      </c>
      <c r="AJ23" s="13">
        <f t="shared" si="20"/>
        <v>2.282801995228801</v>
      </c>
      <c r="AK23" s="13">
        <f t="shared" si="20"/>
        <v>3.091303404901323</v>
      </c>
      <c r="AL23" s="13">
        <f t="shared" si="20"/>
        <v>0.022988505747126436</v>
      </c>
      <c r="AM23" s="13">
        <f t="shared" si="20"/>
        <v>0.18824549989156367</v>
      </c>
      <c r="AN23" s="13">
        <f t="shared" si="20"/>
        <v>100</v>
      </c>
      <c r="AP23" s="13">
        <f t="shared" si="18"/>
        <v>93.82389937106919</v>
      </c>
      <c r="AQ23" s="13">
        <f t="shared" si="18"/>
        <v>5.3970939058772505</v>
      </c>
      <c r="AR23" s="13">
        <f t="shared" si="18"/>
        <v>0.5773151160268922</v>
      </c>
      <c r="AS23" s="13">
        <f t="shared" si="18"/>
        <v>0.013446107135111688</v>
      </c>
    </row>
    <row r="24" spans="1:45" s="4" customFormat="1" ht="15.75">
      <c r="A24" s="17" t="s">
        <v>77</v>
      </c>
      <c r="B24" s="3" t="s">
        <v>54</v>
      </c>
      <c r="C24" s="13">
        <f aca="true" t="shared" si="21" ref="C24:R24">+C9/$AA9*100</f>
        <v>0.898796325625594</v>
      </c>
      <c r="D24" s="13">
        <f t="shared" si="21"/>
        <v>1.4649984162179284</v>
      </c>
      <c r="E24" s="13">
        <f t="shared" si="21"/>
        <v>0.025736458663287932</v>
      </c>
      <c r="F24" s="13">
        <f t="shared" si="21"/>
        <v>0.023756731073804244</v>
      </c>
      <c r="G24" s="13">
        <f t="shared" si="21"/>
        <v>0.12472283813747227</v>
      </c>
      <c r="H24" s="13">
        <f t="shared" si="21"/>
        <v>0.37218878682293316</v>
      </c>
      <c r="I24" s="13">
        <f t="shared" si="21"/>
        <v>52.508314855875824</v>
      </c>
      <c r="J24" s="13">
        <f t="shared" si="21"/>
        <v>0.2316281279695914</v>
      </c>
      <c r="K24" s="13">
        <f t="shared" si="21"/>
        <v>3.199239784605638</v>
      </c>
      <c r="L24" s="13">
        <f t="shared" si="21"/>
        <v>0.7938707633829586</v>
      </c>
      <c r="M24" s="13">
        <f t="shared" si="21"/>
        <v>0.041574279379157426</v>
      </c>
      <c r="N24" s="13">
        <f t="shared" si="21"/>
        <v>13.341384225530566</v>
      </c>
      <c r="O24" s="13">
        <f t="shared" si="21"/>
        <v>2.8963414634146343</v>
      </c>
      <c r="P24" s="13">
        <f t="shared" si="21"/>
        <v>0.3999049730757048</v>
      </c>
      <c r="Q24" s="13">
        <f t="shared" si="21"/>
        <v>4.103975292999683</v>
      </c>
      <c r="R24" s="13">
        <f t="shared" si="21"/>
        <v>19.573566677225212</v>
      </c>
      <c r="S24" s="3"/>
      <c r="T24" s="3"/>
      <c r="U24" s="3"/>
      <c r="V24" s="3"/>
      <c r="W24" s="13">
        <f t="shared" si="16"/>
        <v>2.538010769718087</v>
      </c>
      <c r="X24" s="13">
        <f t="shared" si="16"/>
        <v>65.89127336078555</v>
      </c>
      <c r="Y24" s="13">
        <f t="shared" si="16"/>
        <v>6.095581248020272</v>
      </c>
      <c r="Z24" s="13">
        <f t="shared" si="16"/>
        <v>1.1937757364586634</v>
      </c>
      <c r="AA24" s="13">
        <f t="shared" si="16"/>
        <v>100</v>
      </c>
      <c r="AB24" s="13">
        <f t="shared" si="16"/>
        <v>56.77462781121317</v>
      </c>
      <c r="AC24" s="13">
        <f t="shared" si="16"/>
        <v>40.315172632245805</v>
      </c>
      <c r="AD24" s="3"/>
      <c r="AE24" s="13">
        <f aca="true" t="shared" si="22" ref="AE24:AN24">+AE9/$U9*100</f>
        <v>65.07394248580366</v>
      </c>
      <c r="AF24" s="13">
        <f t="shared" si="22"/>
        <v>16.267852985535413</v>
      </c>
      <c r="AG24" s="13">
        <f t="shared" si="22"/>
        <v>1.2748878969157733</v>
      </c>
      <c r="AH24" s="13">
        <f t="shared" si="22"/>
        <v>0.0010122174648001378</v>
      </c>
      <c r="AI24" s="13">
        <f t="shared" si="22"/>
        <v>0.12753940056481736</v>
      </c>
      <c r="AJ24" s="13">
        <f t="shared" si="22"/>
        <v>10.805421436741469</v>
      </c>
      <c r="AK24" s="13">
        <f t="shared" si="22"/>
        <v>3.7386252062393086</v>
      </c>
      <c r="AL24" s="13">
        <f t="shared" si="22"/>
        <v>0.2677315194396364</v>
      </c>
      <c r="AM24" s="13">
        <f t="shared" si="22"/>
        <v>2.4429868512951325</v>
      </c>
      <c r="AN24" s="13">
        <f t="shared" si="22"/>
        <v>100</v>
      </c>
      <c r="AP24" s="13">
        <f t="shared" si="18"/>
        <v>81.34179547133907</v>
      </c>
      <c r="AQ24" s="13">
        <f t="shared" si="18"/>
        <v>14.811778162420413</v>
      </c>
      <c r="AR24" s="13">
        <f t="shared" si="18"/>
        <v>0.12753940056481736</v>
      </c>
      <c r="AS24" s="13">
        <f t="shared" si="18"/>
        <v>1.2759001143805735</v>
      </c>
    </row>
    <row r="25" spans="1:45" s="4" customFormat="1" ht="15.75">
      <c r="A25" s="17" t="s">
        <v>78</v>
      </c>
      <c r="B25" s="3" t="s">
        <v>55</v>
      </c>
      <c r="C25" s="13">
        <f aca="true" t="shared" si="23" ref="C25:R25">+C10/$AA10*100</f>
        <v>0.8111092652131848</v>
      </c>
      <c r="D25" s="13">
        <f t="shared" si="23"/>
        <v>1.8518699488903438</v>
      </c>
      <c r="E25" s="13">
        <f t="shared" si="23"/>
        <v>0.2013114561854411</v>
      </c>
      <c r="F25" s="13">
        <f t="shared" si="23"/>
        <v>0.027362722199962868</v>
      </c>
      <c r="G25" s="13">
        <f t="shared" si="23"/>
        <v>0.19349353555688026</v>
      </c>
      <c r="H25" s="13">
        <f t="shared" si="23"/>
        <v>0.507187600777883</v>
      </c>
      <c r="I25" s="13">
        <f t="shared" si="23"/>
        <v>47.36682660829286</v>
      </c>
      <c r="J25" s="13">
        <f t="shared" si="23"/>
        <v>1.9447077563545037</v>
      </c>
      <c r="K25" s="13">
        <f t="shared" si="23"/>
        <v>5.346480469857029</v>
      </c>
      <c r="L25" s="13">
        <f t="shared" si="23"/>
        <v>0.3566926286780874</v>
      </c>
      <c r="M25" s="13">
        <f t="shared" si="23"/>
        <v>0.013681361099981434</v>
      </c>
      <c r="N25" s="13">
        <f t="shared" si="23"/>
        <v>16.05605449090678</v>
      </c>
      <c r="O25" s="13">
        <f t="shared" si="23"/>
        <v>2.691319176382062</v>
      </c>
      <c r="P25" s="13">
        <f t="shared" si="23"/>
        <v>0.31271682514243276</v>
      </c>
      <c r="Q25" s="13">
        <f t="shared" si="23"/>
        <v>4.0320925641802425</v>
      </c>
      <c r="R25" s="13">
        <f t="shared" si="23"/>
        <v>18.287093590282325</v>
      </c>
      <c r="S25" s="3"/>
      <c r="T25" s="3"/>
      <c r="U25" s="3"/>
      <c r="V25" s="3"/>
      <c r="W25" s="13">
        <f t="shared" si="16"/>
        <v>3.085146928045813</v>
      </c>
      <c r="X25" s="13">
        <f t="shared" si="16"/>
        <v>63.43656246029962</v>
      </c>
      <c r="Y25" s="13">
        <f t="shared" si="16"/>
        <v>8.03779964623909</v>
      </c>
      <c r="Z25" s="13">
        <f t="shared" si="16"/>
        <v>0.6694094538205201</v>
      </c>
      <c r="AA25" s="13">
        <f t="shared" si="16"/>
        <v>100</v>
      </c>
      <c r="AB25" s="13">
        <f t="shared" si="16"/>
        <v>55.02838882428246</v>
      </c>
      <c r="AC25" s="13">
        <f t="shared" si="16"/>
        <v>41.37927664689384</v>
      </c>
      <c r="AD25" s="3"/>
      <c r="AE25" s="13">
        <f aca="true" t="shared" si="24" ref="AE25:AN25">+AE10/$U10*100</f>
        <v>15.992412527323202</v>
      </c>
      <c r="AF25" s="13">
        <f t="shared" si="24"/>
        <v>48.30803663384295</v>
      </c>
      <c r="AG25" s="13">
        <f t="shared" si="24"/>
        <v>0.2554777064189158</v>
      </c>
      <c r="AH25" s="13">
        <f t="shared" si="24"/>
        <v>0.049189450092691364</v>
      </c>
      <c r="AI25" s="13">
        <f t="shared" si="24"/>
        <v>30.70805139067798</v>
      </c>
      <c r="AJ25" s="13">
        <f t="shared" si="24"/>
        <v>1.711177995099501</v>
      </c>
      <c r="AK25" s="13">
        <f t="shared" si="24"/>
        <v>2.7103387001072945</v>
      </c>
      <c r="AL25" s="13">
        <f t="shared" si="24"/>
        <v>0.03627721944335988</v>
      </c>
      <c r="AM25" s="13">
        <f t="shared" si="24"/>
        <v>0.22903837699409418</v>
      </c>
      <c r="AN25" s="13">
        <f t="shared" si="24"/>
        <v>100</v>
      </c>
      <c r="AP25" s="13">
        <f t="shared" si="18"/>
        <v>64.30044916116616</v>
      </c>
      <c r="AQ25" s="13">
        <f t="shared" si="18"/>
        <v>4.457793914650155</v>
      </c>
      <c r="AR25" s="13">
        <f t="shared" si="18"/>
        <v>30.70805139067798</v>
      </c>
      <c r="AS25" s="13">
        <f t="shared" si="18"/>
        <v>0.3046671565116072</v>
      </c>
    </row>
    <row r="26" spans="1:45" s="4" customFormat="1" ht="15.75">
      <c r="A26" s="17" t="s">
        <v>79</v>
      </c>
      <c r="B26" s="3" t="s">
        <v>56</v>
      </c>
      <c r="C26" s="13">
        <f aca="true" t="shared" si="25" ref="C26:R26">+C11/$AA11*100</f>
        <v>0.8180434598799358</v>
      </c>
      <c r="D26" s="13">
        <f t="shared" si="25"/>
        <v>0.8138158451001946</v>
      </c>
      <c r="E26" s="13">
        <f t="shared" si="25"/>
        <v>0.12894225078210875</v>
      </c>
      <c r="F26" s="13">
        <f t="shared" si="25"/>
        <v>0.03382091823793016</v>
      </c>
      <c r="G26" s="13">
        <f t="shared" si="25"/>
        <v>0.09300752515430794</v>
      </c>
      <c r="H26" s="13">
        <f t="shared" si="25"/>
        <v>0.30016064936163017</v>
      </c>
      <c r="I26" s="13">
        <f t="shared" si="25"/>
        <v>56.16808996364251</v>
      </c>
      <c r="J26" s="13">
        <f t="shared" si="25"/>
        <v>0.5495899213663651</v>
      </c>
      <c r="K26" s="13">
        <f t="shared" si="25"/>
        <v>3.7139595840027058</v>
      </c>
      <c r="L26" s="13">
        <f t="shared" si="25"/>
        <v>0.3022744567515008</v>
      </c>
      <c r="M26" s="13">
        <f t="shared" si="25"/>
        <v>0.06975564386573097</v>
      </c>
      <c r="N26" s="13">
        <f t="shared" si="25"/>
        <v>10.376680476874947</v>
      </c>
      <c r="O26" s="13">
        <f t="shared" si="25"/>
        <v>1.3401538851779826</v>
      </c>
      <c r="P26" s="13">
        <f t="shared" si="25"/>
        <v>0.15430793946055635</v>
      </c>
      <c r="Q26" s="13">
        <f t="shared" si="25"/>
        <v>4.436881711338462</v>
      </c>
      <c r="R26" s="13">
        <f t="shared" si="25"/>
        <v>20.70051576900313</v>
      </c>
      <c r="S26" s="3"/>
      <c r="T26" s="3"/>
      <c r="U26" s="3"/>
      <c r="V26" s="3"/>
      <c r="W26" s="13">
        <f t="shared" si="16"/>
        <v>1.887629999154477</v>
      </c>
      <c r="X26" s="13">
        <f t="shared" si="16"/>
        <v>66.61452608438319</v>
      </c>
      <c r="Y26" s="13">
        <f t="shared" si="16"/>
        <v>5.054113469180688</v>
      </c>
      <c r="Z26" s="13">
        <f t="shared" si="16"/>
        <v>0.45658239621205715</v>
      </c>
      <c r="AA26" s="13">
        <f t="shared" si="16"/>
        <v>100</v>
      </c>
      <c r="AB26" s="13">
        <f t="shared" si="16"/>
        <v>60.803669569628816</v>
      </c>
      <c r="AC26" s="13">
        <f t="shared" si="16"/>
        <v>37.00853978185508</v>
      </c>
      <c r="AD26" s="3"/>
      <c r="AE26" s="13">
        <f aca="true" t="shared" si="26" ref="AE26:AN26">+AE11/$U11*100</f>
        <v>32.505698602414355</v>
      </c>
      <c r="AF26" s="13">
        <f t="shared" si="26"/>
        <v>54.43729361266912</v>
      </c>
      <c r="AG26" s="13">
        <f t="shared" si="26"/>
        <v>0.010880386471327462</v>
      </c>
      <c r="AH26" s="13">
        <f t="shared" si="26"/>
        <v>0.0070722512063628494</v>
      </c>
      <c r="AI26" s="13">
        <f t="shared" si="26"/>
        <v>1.9013475358644738</v>
      </c>
      <c r="AJ26" s="13">
        <f t="shared" si="26"/>
        <v>5.762252675215024</v>
      </c>
      <c r="AK26" s="13">
        <f t="shared" si="26"/>
        <v>3.960460675563196</v>
      </c>
      <c r="AL26" s="13">
        <f t="shared" si="26"/>
        <v>0.49940973903393043</v>
      </c>
      <c r="AM26" s="13">
        <f t="shared" si="26"/>
        <v>0.9155845215622059</v>
      </c>
      <c r="AN26" s="13">
        <f t="shared" si="26"/>
        <v>100</v>
      </c>
      <c r="AP26" s="13">
        <f t="shared" si="18"/>
        <v>86.94299221508348</v>
      </c>
      <c r="AQ26" s="13">
        <f t="shared" si="18"/>
        <v>10.22212308981215</v>
      </c>
      <c r="AR26" s="13">
        <f t="shared" si="18"/>
        <v>1.9013475358644738</v>
      </c>
      <c r="AS26" s="13">
        <f t="shared" si="18"/>
        <v>0.01795263767769031</v>
      </c>
    </row>
    <row r="27" spans="1:45" s="4" customFormat="1" ht="15.75">
      <c r="A27" s="17" t="s">
        <v>80</v>
      </c>
      <c r="B27" s="3" t="s">
        <v>57</v>
      </c>
      <c r="C27" s="13">
        <f aca="true" t="shared" si="27" ref="C27:R27">+C12/$AA12*100</f>
        <v>0.7106198183971575</v>
      </c>
      <c r="D27" s="13">
        <f t="shared" si="27"/>
        <v>1.4550786757656082</v>
      </c>
      <c r="E27" s="13">
        <f t="shared" si="27"/>
        <v>0.23311337958001993</v>
      </c>
      <c r="F27" s="13">
        <f t="shared" si="27"/>
        <v>0.07519786438065158</v>
      </c>
      <c r="G27" s="13">
        <f t="shared" si="27"/>
        <v>0.24815295245615024</v>
      </c>
      <c r="H27" s="13">
        <f t="shared" si="27"/>
        <v>0.5583441430263381</v>
      </c>
      <c r="I27" s="13">
        <f t="shared" si="27"/>
        <v>45.22587558513339</v>
      </c>
      <c r="J27" s="13">
        <f t="shared" si="27"/>
        <v>1.0245709021863778</v>
      </c>
      <c r="K27" s="13">
        <f t="shared" si="27"/>
        <v>5.374767356607072</v>
      </c>
      <c r="L27" s="13">
        <f t="shared" si="27"/>
        <v>0.6880604590829621</v>
      </c>
      <c r="M27" s="13">
        <f t="shared" si="27"/>
        <v>0.0075197864380651585</v>
      </c>
      <c r="N27" s="13">
        <f t="shared" si="27"/>
        <v>15.831030398736676</v>
      </c>
      <c r="O27" s="13">
        <f t="shared" si="27"/>
        <v>3.293666459872539</v>
      </c>
      <c r="P27" s="13">
        <f t="shared" si="27"/>
        <v>0.3083112439606715</v>
      </c>
      <c r="Q27" s="13">
        <f t="shared" si="27"/>
        <v>4.374635760344407</v>
      </c>
      <c r="R27" s="13">
        <f t="shared" si="27"/>
        <v>20.591055214031922</v>
      </c>
      <c r="S27" s="3"/>
      <c r="T27" s="3"/>
      <c r="U27" s="3"/>
      <c r="V27" s="3"/>
      <c r="W27" s="13">
        <f t="shared" si="16"/>
        <v>2.7221626905795873</v>
      </c>
      <c r="X27" s="13">
        <f t="shared" si="16"/>
        <v>61.06442577030813</v>
      </c>
      <c r="Y27" s="13">
        <f t="shared" si="16"/>
        <v>8.668433816479611</v>
      </c>
      <c r="Z27" s="13">
        <f t="shared" si="16"/>
        <v>0.9963717030436336</v>
      </c>
      <c r="AA27" s="13">
        <f t="shared" si="16"/>
        <v>100</v>
      </c>
      <c r="AB27" s="13">
        <f t="shared" si="16"/>
        <v>52.320794089447865</v>
      </c>
      <c r="AC27" s="13">
        <f t="shared" si="16"/>
        <v>44.398699076946215</v>
      </c>
      <c r="AD27" s="3"/>
      <c r="AE27" s="13">
        <f aca="true" t="shared" si="28" ref="AE27:AN27">+AE12/$U12*100</f>
        <v>44.48396012290463</v>
      </c>
      <c r="AF27" s="13">
        <f t="shared" si="28"/>
        <v>18.269968141556483</v>
      </c>
      <c r="AG27" s="13">
        <f t="shared" si="28"/>
        <v>0.06536385018811407</v>
      </c>
      <c r="AH27" s="13">
        <f t="shared" si="28"/>
        <v>0.00874949175746409</v>
      </c>
      <c r="AI27" s="13">
        <f t="shared" si="28"/>
        <v>0.6134937749939525</v>
      </c>
      <c r="AJ27" s="13">
        <f t="shared" si="28"/>
        <v>22.890729141468988</v>
      </c>
      <c r="AK27" s="13">
        <f t="shared" si="28"/>
        <v>7.829765770958892</v>
      </c>
      <c r="AL27" s="13">
        <f t="shared" si="28"/>
        <v>4.882216400664961</v>
      </c>
      <c r="AM27" s="13">
        <f t="shared" si="28"/>
        <v>0.9557533055065184</v>
      </c>
      <c r="AN27" s="13">
        <f t="shared" si="28"/>
        <v>100</v>
      </c>
      <c r="AP27" s="13">
        <f t="shared" si="18"/>
        <v>62.75392826446111</v>
      </c>
      <c r="AQ27" s="13">
        <f t="shared" si="18"/>
        <v>35.60271131309285</v>
      </c>
      <c r="AR27" s="13">
        <f t="shared" si="18"/>
        <v>0.6134937749939525</v>
      </c>
      <c r="AS27" s="13">
        <f t="shared" si="18"/>
        <v>0.07411334194557816</v>
      </c>
    </row>
    <row r="28" spans="1:45" s="4" customFormat="1" ht="15.75">
      <c r="A28" s="17" t="s">
        <v>81</v>
      </c>
      <c r="B28" s="3" t="s">
        <v>58</v>
      </c>
      <c r="C28" s="13">
        <f aca="true" t="shared" si="29" ref="C28:R28">+C13/$AA13*100</f>
        <v>0.6174867876995537</v>
      </c>
      <c r="D28" s="13">
        <f t="shared" si="29"/>
        <v>1.6114899093622497</v>
      </c>
      <c r="E28" s="13">
        <f t="shared" si="29"/>
        <v>0.23823215312577017</v>
      </c>
      <c r="F28" s="13">
        <f t="shared" si="29"/>
        <v>0.032859607327692435</v>
      </c>
      <c r="G28" s="13">
        <f t="shared" si="29"/>
        <v>0.22864810098852653</v>
      </c>
      <c r="H28" s="13">
        <f t="shared" si="29"/>
        <v>0.6339165913634</v>
      </c>
      <c r="I28" s="13">
        <f t="shared" si="29"/>
        <v>48.97587557162025</v>
      </c>
      <c r="J28" s="13">
        <f t="shared" si="29"/>
        <v>1.8675210164571867</v>
      </c>
      <c r="K28" s="13">
        <f t="shared" si="29"/>
        <v>6.26386264684137</v>
      </c>
      <c r="L28" s="13">
        <f t="shared" si="29"/>
        <v>0.7338645636517976</v>
      </c>
      <c r="M28" s="13">
        <f t="shared" si="29"/>
        <v>0.016429803663846217</v>
      </c>
      <c r="N28" s="13">
        <f t="shared" si="29"/>
        <v>5.702511021659958</v>
      </c>
      <c r="O28" s="13">
        <f t="shared" si="29"/>
        <v>2.3480927736246886</v>
      </c>
      <c r="P28" s="13">
        <f t="shared" si="29"/>
        <v>0.28752156411730884</v>
      </c>
      <c r="Q28" s="13">
        <f t="shared" si="29"/>
        <v>3.4639502724609104</v>
      </c>
      <c r="R28" s="13">
        <f t="shared" si="29"/>
        <v>26.97773761603549</v>
      </c>
      <c r="S28" s="3"/>
      <c r="T28" s="3"/>
      <c r="U28" s="3"/>
      <c r="V28" s="3"/>
      <c r="W28" s="13">
        <f t="shared" si="16"/>
        <v>2.7287165585037925</v>
      </c>
      <c r="X28" s="13">
        <f t="shared" si="16"/>
        <v>54.694816396944056</v>
      </c>
      <c r="Y28" s="13">
        <f t="shared" si="16"/>
        <v>8.611955420466058</v>
      </c>
      <c r="Z28" s="13">
        <f t="shared" si="16"/>
        <v>1.0213861277691065</v>
      </c>
      <c r="AA28" s="13">
        <f t="shared" si="16"/>
        <v>100</v>
      </c>
      <c r="AB28" s="13">
        <f t="shared" si="16"/>
        <v>57.85755360223446</v>
      </c>
      <c r="AC28" s="13">
        <f t="shared" si="16"/>
        <v>38.77981324789835</v>
      </c>
      <c r="AD28" s="3"/>
      <c r="AE28" s="13">
        <f aca="true" t="shared" si="30" ref="AE28:AN28">+AE13/$U13*100</f>
        <v>8.412914330131587</v>
      </c>
      <c r="AF28" s="13">
        <f t="shared" si="30"/>
        <v>38.36613736050192</v>
      </c>
      <c r="AG28" s="13">
        <f t="shared" si="30"/>
        <v>0.004858142246404975</v>
      </c>
      <c r="AH28" s="13">
        <f t="shared" si="30"/>
        <v>0.007981233690522458</v>
      </c>
      <c r="AI28" s="13">
        <f t="shared" si="30"/>
        <v>18.188537560379768</v>
      </c>
      <c r="AJ28" s="13">
        <f t="shared" si="30"/>
        <v>18.06881905502193</v>
      </c>
      <c r="AK28" s="13">
        <f t="shared" si="30"/>
        <v>15.536685914163566</v>
      </c>
      <c r="AL28" s="13">
        <f t="shared" si="30"/>
        <v>1.1996141247015712</v>
      </c>
      <c r="AM28" s="13">
        <f t="shared" si="30"/>
        <v>0.2144522791627339</v>
      </c>
      <c r="AN28" s="13">
        <f t="shared" si="30"/>
        <v>100</v>
      </c>
      <c r="AP28" s="13">
        <f t="shared" si="18"/>
        <v>46.7790516906335</v>
      </c>
      <c r="AQ28" s="13">
        <f t="shared" si="18"/>
        <v>34.80511909388707</v>
      </c>
      <c r="AR28" s="13">
        <f t="shared" si="18"/>
        <v>18.188537560379768</v>
      </c>
      <c r="AS28" s="13">
        <f t="shared" si="18"/>
        <v>0.012839375936927433</v>
      </c>
    </row>
    <row r="29" spans="1:45" s="4" customFormat="1" ht="15.75">
      <c r="A29" s="17" t="s">
        <v>82</v>
      </c>
      <c r="B29" s="3" t="s">
        <v>59</v>
      </c>
      <c r="C29" s="13">
        <f aca="true" t="shared" si="31" ref="C29:R29">+C14/$AA14*100</f>
        <v>0.4948171327987483</v>
      </c>
      <c r="D29" s="13">
        <f t="shared" si="31"/>
        <v>1.3045178955603365</v>
      </c>
      <c r="E29" s="13">
        <f t="shared" si="31"/>
        <v>0.04693917465284569</v>
      </c>
      <c r="F29" s="13">
        <f t="shared" si="31"/>
        <v>0.013690592607079992</v>
      </c>
      <c r="G29" s="13">
        <f t="shared" si="31"/>
        <v>0.0919225503618228</v>
      </c>
      <c r="H29" s="13">
        <f t="shared" si="31"/>
        <v>0.6102092704869939</v>
      </c>
      <c r="I29" s="13">
        <f t="shared" si="31"/>
        <v>53.526305495795036</v>
      </c>
      <c r="J29" s="13">
        <f t="shared" si="31"/>
        <v>0.058673968316057104</v>
      </c>
      <c r="K29" s="13">
        <f t="shared" si="31"/>
        <v>3.205554469000587</v>
      </c>
      <c r="L29" s="13">
        <f t="shared" si="31"/>
        <v>0.555446900058674</v>
      </c>
      <c r="M29" s="13">
        <f t="shared" si="31"/>
        <v>0.021513788382554275</v>
      </c>
      <c r="N29" s="13">
        <f t="shared" si="31"/>
        <v>16.342655974965773</v>
      </c>
      <c r="O29" s="13">
        <f t="shared" si="31"/>
        <v>1.4864071973401134</v>
      </c>
      <c r="P29" s="13">
        <f t="shared" si="31"/>
        <v>0.13299432818306278</v>
      </c>
      <c r="Q29" s="13">
        <f t="shared" si="31"/>
        <v>2.7107373362018383</v>
      </c>
      <c r="R29" s="13">
        <f t="shared" si="31"/>
        <v>19.397613925288482</v>
      </c>
      <c r="S29" s="3"/>
      <c r="T29" s="3"/>
      <c r="U29" s="3"/>
      <c r="V29" s="3"/>
      <c r="W29" s="13">
        <f t="shared" si="16"/>
        <v>1.9518873459808332</v>
      </c>
      <c r="X29" s="13">
        <f t="shared" si="16"/>
        <v>69.89047525914336</v>
      </c>
      <c r="Y29" s="13">
        <f t="shared" si="16"/>
        <v>4.6919616663407</v>
      </c>
      <c r="Z29" s="13">
        <f t="shared" si="16"/>
        <v>0.6884412282417368</v>
      </c>
      <c r="AA29" s="13">
        <f t="shared" si="16"/>
        <v>100</v>
      </c>
      <c r="AB29" s="13">
        <f t="shared" si="16"/>
        <v>57.36749462155291</v>
      </c>
      <c r="AC29" s="13">
        <f t="shared" si="16"/>
        <v>40.07040876197927</v>
      </c>
      <c r="AD29" s="3"/>
      <c r="AE29" s="13">
        <f aca="true" t="shared" si="32" ref="AE29:AN29">+AE14/$U14*100</f>
        <v>8.748839553327498</v>
      </c>
      <c r="AF29" s="13">
        <f t="shared" si="32"/>
        <v>4.902257234556113</v>
      </c>
      <c r="AG29" s="13">
        <f t="shared" si="32"/>
        <v>0.8885705949444312</v>
      </c>
      <c r="AH29" s="13">
        <f t="shared" si="32"/>
        <v>0.0042439192594360894</v>
      </c>
      <c r="AI29" s="13">
        <f t="shared" si="32"/>
        <v>0.10928092093047931</v>
      </c>
      <c r="AJ29" s="13">
        <f t="shared" si="32"/>
        <v>16.71202355375189</v>
      </c>
      <c r="AK29" s="13">
        <f t="shared" si="32"/>
        <v>57.448874035171485</v>
      </c>
      <c r="AL29" s="13">
        <f t="shared" si="32"/>
        <v>11.14453197527917</v>
      </c>
      <c r="AM29" s="13">
        <f t="shared" si="32"/>
        <v>0.04137821277950187</v>
      </c>
      <c r="AN29" s="13">
        <f t="shared" si="32"/>
        <v>100</v>
      </c>
      <c r="AP29" s="13">
        <f t="shared" si="18"/>
        <v>13.65109678788361</v>
      </c>
      <c r="AQ29" s="13">
        <f t="shared" si="18"/>
        <v>85.30542956420254</v>
      </c>
      <c r="AR29" s="13">
        <f t="shared" si="18"/>
        <v>0.10928092093047931</v>
      </c>
      <c r="AS29" s="13">
        <f t="shared" si="18"/>
        <v>0.8928145142038673</v>
      </c>
    </row>
    <row r="30" spans="1:45" s="4" customFormat="1" ht="15.75">
      <c r="A30" s="17" t="s">
        <v>83</v>
      </c>
      <c r="B30" s="3" t="s">
        <v>60</v>
      </c>
      <c r="C30" s="13">
        <f aca="true" t="shared" si="33" ref="C30:R30">+C15/$AA15*100</f>
        <v>0.7148720755233274</v>
      </c>
      <c r="D30" s="13">
        <f t="shared" si="33"/>
        <v>1.3117389519770146</v>
      </c>
      <c r="E30" s="13">
        <f t="shared" si="33"/>
        <v>0.21548775482282118</v>
      </c>
      <c r="F30" s="13">
        <f t="shared" si="33"/>
        <v>0.04275550690928992</v>
      </c>
      <c r="G30" s="13">
        <f t="shared" si="33"/>
        <v>0.14878916404432893</v>
      </c>
      <c r="H30" s="13">
        <f t="shared" si="33"/>
        <v>0.6857983308250102</v>
      </c>
      <c r="I30" s="13">
        <f t="shared" si="33"/>
        <v>35.627308797373104</v>
      </c>
      <c r="J30" s="13">
        <f t="shared" si="33"/>
        <v>2.7876590504857024</v>
      </c>
      <c r="K30" s="13">
        <f t="shared" si="33"/>
        <v>2.567040634833767</v>
      </c>
      <c r="L30" s="13">
        <f t="shared" si="33"/>
        <v>0.27363524421945545</v>
      </c>
      <c r="M30" s="13">
        <f t="shared" si="33"/>
        <v>0.04617594746203311</v>
      </c>
      <c r="N30" s="13">
        <f t="shared" si="33"/>
        <v>22.492817074839238</v>
      </c>
      <c r="O30" s="13">
        <f t="shared" si="33"/>
        <v>1.7324531399644274</v>
      </c>
      <c r="P30" s="13">
        <f t="shared" si="33"/>
        <v>0.3044192091941442</v>
      </c>
      <c r="Q30" s="13">
        <f t="shared" si="33"/>
        <v>10.011629497879326</v>
      </c>
      <c r="R30" s="13">
        <f t="shared" si="33"/>
        <v>21.03741961964701</v>
      </c>
      <c r="S30" s="3"/>
      <c r="T30" s="3"/>
      <c r="U30" s="3"/>
      <c r="V30" s="3"/>
      <c r="W30" s="13">
        <f t="shared" si="16"/>
        <v>2.433643453276782</v>
      </c>
      <c r="X30" s="13">
        <f t="shared" si="16"/>
        <v>58.16630181967437</v>
      </c>
      <c r="Y30" s="13">
        <f t="shared" si="16"/>
        <v>4.299493774798194</v>
      </c>
      <c r="Z30" s="13">
        <f t="shared" si="16"/>
        <v>0.5780544534135997</v>
      </c>
      <c r="AA30" s="13">
        <f t="shared" si="16"/>
        <v>100</v>
      </c>
      <c r="AB30" s="13">
        <f t="shared" si="16"/>
        <v>41.30181967437406</v>
      </c>
      <c r="AC30" s="13">
        <f t="shared" si="16"/>
        <v>55.57873854152415</v>
      </c>
      <c r="AD30" s="3"/>
      <c r="AE30" s="13">
        <f aca="true" t="shared" si="34" ref="AE30:AN30">+AE15/$U15*100</f>
        <v>31.15041244778905</v>
      </c>
      <c r="AF30" s="13">
        <f t="shared" si="34"/>
        <v>10.562456023035196</v>
      </c>
      <c r="AG30" s="13">
        <f t="shared" si="34"/>
        <v>0.052897115111108894</v>
      </c>
      <c r="AH30" s="13">
        <f t="shared" si="34"/>
        <v>0.016966999186582097</v>
      </c>
      <c r="AI30" s="13">
        <f t="shared" si="34"/>
        <v>0.30840016168552165</v>
      </c>
      <c r="AJ30" s="13">
        <f t="shared" si="34"/>
        <v>38.42526286373005</v>
      </c>
      <c r="AK30" s="13">
        <f t="shared" si="34"/>
        <v>12.436311374376837</v>
      </c>
      <c r="AL30" s="13">
        <f t="shared" si="34"/>
        <v>6.181976056569971</v>
      </c>
      <c r="AM30" s="13">
        <f t="shared" si="34"/>
        <v>0.865316958515687</v>
      </c>
      <c r="AN30" s="13">
        <f t="shared" si="34"/>
        <v>100</v>
      </c>
      <c r="AP30" s="13">
        <f t="shared" si="18"/>
        <v>41.71286847082425</v>
      </c>
      <c r="AQ30" s="13">
        <f t="shared" si="18"/>
        <v>57.04355029467685</v>
      </c>
      <c r="AR30" s="13">
        <f t="shared" si="18"/>
        <v>0.30840016168552165</v>
      </c>
      <c r="AS30" s="13">
        <f t="shared" si="18"/>
        <v>0.06986411429769099</v>
      </c>
    </row>
    <row r="31" spans="1:45" s="4" customFormat="1" ht="15.75">
      <c r="A31" s="17" t="s">
        <v>84</v>
      </c>
      <c r="B31" s="3" t="s">
        <v>61</v>
      </c>
      <c r="C31" s="13">
        <f aca="true" t="shared" si="35" ref="C31:R31">+C16/$AA16*100</f>
        <v>0.6149450276414684</v>
      </c>
      <c r="D31" s="13">
        <f t="shared" si="35"/>
        <v>1.9649253576826717</v>
      </c>
      <c r="E31" s="13">
        <f t="shared" si="35"/>
        <v>0.13251340662981137</v>
      </c>
      <c r="F31" s="13">
        <f t="shared" si="35"/>
        <v>0.03519887363604365</v>
      </c>
      <c r="G31" s="13">
        <f t="shared" si="35"/>
        <v>0.13872497256558378</v>
      </c>
      <c r="H31" s="13">
        <f t="shared" si="35"/>
        <v>0.25467420336666874</v>
      </c>
      <c r="I31" s="13">
        <f t="shared" si="35"/>
        <v>42.53887405014804</v>
      </c>
      <c r="J31" s="13">
        <f t="shared" si="35"/>
        <v>3.9112160175580266</v>
      </c>
      <c r="K31" s="13">
        <f t="shared" si="35"/>
        <v>3.9112160175580266</v>
      </c>
      <c r="L31" s="13">
        <f t="shared" si="35"/>
        <v>0.3954696979108433</v>
      </c>
      <c r="M31" s="13">
        <f t="shared" si="35"/>
        <v>0.020705219785908027</v>
      </c>
      <c r="N31" s="13">
        <f t="shared" si="35"/>
        <v>9.010911650827174</v>
      </c>
      <c r="O31" s="13">
        <f t="shared" si="35"/>
        <v>1.5031989564569228</v>
      </c>
      <c r="P31" s="13">
        <f t="shared" si="35"/>
        <v>0.19048802203035384</v>
      </c>
      <c r="Q31" s="13">
        <f t="shared" si="35"/>
        <v>6.7271259084415185</v>
      </c>
      <c r="R31" s="13">
        <f t="shared" si="35"/>
        <v>28.64981261776094</v>
      </c>
      <c r="S31" s="3"/>
      <c r="T31" s="3"/>
      <c r="U31" s="3"/>
      <c r="V31" s="3"/>
      <c r="W31" s="13">
        <f t="shared" si="16"/>
        <v>2.886307638155579</v>
      </c>
      <c r="X31" s="13">
        <f t="shared" si="16"/>
        <v>51.570490920761124</v>
      </c>
      <c r="Y31" s="13">
        <f t="shared" si="16"/>
        <v>5.414414974014949</v>
      </c>
      <c r="Z31" s="13">
        <f t="shared" si="16"/>
        <v>0.5859577199411972</v>
      </c>
      <c r="AA31" s="13">
        <f t="shared" si="16"/>
        <v>100</v>
      </c>
      <c r="AB31" s="13">
        <f t="shared" si="16"/>
        <v>50.77748100296085</v>
      </c>
      <c r="AC31" s="13">
        <f t="shared" si="16"/>
        <v>46.081537155516905</v>
      </c>
      <c r="AD31" s="3"/>
      <c r="AE31" s="13">
        <f aca="true" t="shared" si="36" ref="AE31:AN31">+AE16/$U16*100</f>
        <v>59.84502958680208</v>
      </c>
      <c r="AF31" s="13">
        <f t="shared" si="36"/>
        <v>7.068052470653397</v>
      </c>
      <c r="AG31" s="13">
        <f t="shared" si="36"/>
        <v>0.09155801217382459</v>
      </c>
      <c r="AH31" s="13">
        <f t="shared" si="36"/>
        <v>0.0016955187439597144</v>
      </c>
      <c r="AI31" s="13">
        <f t="shared" si="36"/>
        <v>0.2780650740093932</v>
      </c>
      <c r="AJ31" s="13">
        <f t="shared" si="36"/>
        <v>25.98552026992658</v>
      </c>
      <c r="AK31" s="13">
        <f t="shared" si="36"/>
        <v>4.472213273651073</v>
      </c>
      <c r="AL31" s="13">
        <f t="shared" si="36"/>
        <v>0.04917004357483172</v>
      </c>
      <c r="AM31" s="13">
        <f t="shared" si="36"/>
        <v>2.208695750464855</v>
      </c>
      <c r="AN31" s="13">
        <f t="shared" si="36"/>
        <v>100</v>
      </c>
      <c r="AP31" s="13">
        <f t="shared" si="18"/>
        <v>66.91308205745547</v>
      </c>
      <c r="AQ31" s="13">
        <f t="shared" si="18"/>
        <v>30.50690358715249</v>
      </c>
      <c r="AR31" s="13">
        <f t="shared" si="18"/>
        <v>0.2780650740093932</v>
      </c>
      <c r="AS31" s="13">
        <f t="shared" si="18"/>
        <v>0.0932535309177843</v>
      </c>
    </row>
    <row r="32" spans="1:45" s="4" customFormat="1" ht="15.75">
      <c r="A32" s="16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P32" s="13"/>
      <c r="AQ32" s="13"/>
      <c r="AR32" s="13"/>
      <c r="AS32" s="13"/>
    </row>
    <row r="33" spans="1:45" s="15" customFormat="1" ht="15.75">
      <c r="A33" s="19"/>
      <c r="B33" s="1" t="s">
        <v>62</v>
      </c>
      <c r="C33" s="14">
        <f aca="true" t="shared" si="37" ref="C33:R33">+C18/$AA18*100</f>
        <v>0.7048090109041527</v>
      </c>
      <c r="D33" s="14">
        <f t="shared" si="37"/>
        <v>1.4637060804963453</v>
      </c>
      <c r="E33" s="14">
        <f t="shared" si="37"/>
        <v>0.1436245989162417</v>
      </c>
      <c r="F33" s="14">
        <f t="shared" si="37"/>
        <v>0.03078858725319203</v>
      </c>
      <c r="G33" s="14">
        <f t="shared" si="37"/>
        <v>0.15793713136907694</v>
      </c>
      <c r="H33" s="14">
        <f t="shared" si="37"/>
        <v>0.5360542677974677</v>
      </c>
      <c r="I33" s="14">
        <f t="shared" si="37"/>
        <v>49.360762358705344</v>
      </c>
      <c r="J33" s="14">
        <f t="shared" si="37"/>
        <v>1.6607530389167742</v>
      </c>
      <c r="K33" s="14">
        <f t="shared" si="37"/>
        <v>4.184418644902741</v>
      </c>
      <c r="L33" s="14">
        <f t="shared" si="37"/>
        <v>0.4438549308338548</v>
      </c>
      <c r="M33" s="14">
        <f t="shared" si="37"/>
        <v>0.02363232102677442</v>
      </c>
      <c r="N33" s="14">
        <f t="shared" si="37"/>
        <v>14.030608848473552</v>
      </c>
      <c r="O33" s="14">
        <f t="shared" si="37"/>
        <v>2.3940206899306338</v>
      </c>
      <c r="P33" s="14">
        <f t="shared" si="37"/>
        <v>0.24131595414664023</v>
      </c>
      <c r="Q33" s="14">
        <f t="shared" si="37"/>
        <v>4.705494681063521</v>
      </c>
      <c r="R33" s="14">
        <f t="shared" si="37"/>
        <v>19.918218855263685</v>
      </c>
      <c r="S33" s="1"/>
      <c r="T33" s="1"/>
      <c r="U33" s="1"/>
      <c r="V33" s="1"/>
      <c r="W33" s="14">
        <f aca="true" t="shared" si="38" ref="W33:AC33">+W18/$AA18*100</f>
        <v>2.5008654089390085</v>
      </c>
      <c r="X33" s="14">
        <f t="shared" si="38"/>
        <v>63.41500352820567</v>
      </c>
      <c r="Y33" s="14">
        <f t="shared" si="38"/>
        <v>6.5784393348333765</v>
      </c>
      <c r="Z33" s="14">
        <f t="shared" si="38"/>
        <v>0.685170884980495</v>
      </c>
      <c r="AA33" s="14">
        <f t="shared" si="38"/>
        <v>100</v>
      </c>
      <c r="AB33" s="14">
        <f t="shared" si="38"/>
        <v>55.67342129438549</v>
      </c>
      <c r="AC33" s="14">
        <f t="shared" si="38"/>
        <v>41.28965902887803</v>
      </c>
      <c r="AD33" s="1"/>
      <c r="AE33" s="14">
        <f aca="true" t="shared" si="39" ref="AE33:AN33">+AE18/$U18*100</f>
        <v>31.037068524509316</v>
      </c>
      <c r="AF33" s="14">
        <f t="shared" si="39"/>
        <v>31.278223713992336</v>
      </c>
      <c r="AG33" s="14">
        <f t="shared" si="39"/>
        <v>0.2591429191831086</v>
      </c>
      <c r="AH33" s="14">
        <f t="shared" si="39"/>
        <v>0.01269722096476797</v>
      </c>
      <c r="AI33" s="14">
        <f t="shared" si="39"/>
        <v>9.034118720856197</v>
      </c>
      <c r="AJ33" s="14">
        <f t="shared" si="39"/>
        <v>14.363639207546196</v>
      </c>
      <c r="AK33" s="14">
        <f t="shared" si="39"/>
        <v>10.937183719586475</v>
      </c>
      <c r="AL33" s="14">
        <f t="shared" si="39"/>
        <v>2.213410841586527</v>
      </c>
      <c r="AM33" s="14">
        <f t="shared" si="39"/>
        <v>0.8645151317750714</v>
      </c>
      <c r="AN33" s="14">
        <f t="shared" si="39"/>
        <v>100</v>
      </c>
      <c r="AP33" s="14">
        <f>+AP18/$U18*100</f>
        <v>62.315292238501655</v>
      </c>
      <c r="AQ33" s="14">
        <f>+AQ18/$U18*100</f>
        <v>27.514233768719198</v>
      </c>
      <c r="AR33" s="14">
        <f>+AR18/$U18*100</f>
        <v>9.034118720856197</v>
      </c>
      <c r="AS33" s="14">
        <f>+AS18/$U18*100</f>
        <v>0.2718401401478766</v>
      </c>
    </row>
    <row r="34" spans="1:30" s="4" customFormat="1" ht="15.75">
      <c r="A34" s="16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"/>
      <c r="AB34" s="3"/>
      <c r="AC34" s="3"/>
      <c r="AD34" s="3"/>
    </row>
    <row r="35" spans="1:30" s="4" customFormat="1" ht="15.75">
      <c r="A35" s="16"/>
      <c r="B35" s="3"/>
      <c r="C35" s="1" t="s">
        <v>65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"/>
      <c r="AB35" s="3"/>
      <c r="AC35" s="3"/>
      <c r="AD35" s="3"/>
    </row>
    <row r="36" spans="1:30" s="4" customFormat="1" ht="15.75">
      <c r="A36" s="1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"/>
      <c r="AB36" s="3"/>
      <c r="AC36" s="3"/>
      <c r="AD36" s="3"/>
    </row>
    <row r="37" spans="1:30" s="4" customFormat="1" ht="15.75">
      <c r="A37" s="17" t="s">
        <v>75</v>
      </c>
      <c r="B37" s="3" t="s">
        <v>52</v>
      </c>
      <c r="C37" s="13">
        <f aca="true" t="shared" si="40" ref="C37:U37">+C7/$U7*1000</f>
        <v>1.7324391254902376</v>
      </c>
      <c r="D37" s="13">
        <f t="shared" si="40"/>
        <v>3.4808209423193426</v>
      </c>
      <c r="E37" s="13">
        <f t="shared" si="40"/>
        <v>0.3454249790087897</v>
      </c>
      <c r="F37" s="13">
        <f t="shared" si="40"/>
        <v>0.03719961312402351</v>
      </c>
      <c r="G37" s="13">
        <f t="shared" si="40"/>
        <v>0.4517095879345712</v>
      </c>
      <c r="H37" s="13">
        <f t="shared" si="40"/>
        <v>2.7580856016240287</v>
      </c>
      <c r="I37" s="13">
        <f t="shared" si="40"/>
        <v>152.0188761465452</v>
      </c>
      <c r="J37" s="13">
        <f t="shared" si="40"/>
        <v>5.404572363875987</v>
      </c>
      <c r="K37" s="13">
        <f t="shared" si="40"/>
        <v>10.724117040611349</v>
      </c>
      <c r="L37" s="13">
        <f t="shared" si="40"/>
        <v>0.5314230446289073</v>
      </c>
      <c r="M37" s="13">
        <f t="shared" si="40"/>
        <v>0.021256921785156292</v>
      </c>
      <c r="N37" s="13">
        <f t="shared" si="40"/>
        <v>47.01499675831943</v>
      </c>
      <c r="O37" s="13">
        <f t="shared" si="40"/>
        <v>3.220423650451178</v>
      </c>
      <c r="P37" s="13">
        <f t="shared" si="40"/>
        <v>0.24976883097558644</v>
      </c>
      <c r="Q37" s="13">
        <f t="shared" si="40"/>
        <v>16.458171692157258</v>
      </c>
      <c r="R37" s="13">
        <f t="shared" si="40"/>
        <v>54.15200824768565</v>
      </c>
      <c r="S37" s="13">
        <f t="shared" si="40"/>
        <v>59.16864178898254</v>
      </c>
      <c r="T37" s="13">
        <f t="shared" si="40"/>
        <v>642.2300636644808</v>
      </c>
      <c r="U37" s="13">
        <f t="shared" si="40"/>
        <v>1000</v>
      </c>
      <c r="V37" s="13"/>
      <c r="W37" s="13">
        <f aca="true" t="shared" si="41" ref="W37:AC46">+W7/$U7*1000</f>
        <v>6.047594247876965</v>
      </c>
      <c r="X37" s="13">
        <f t="shared" si="41"/>
        <v>199.0551298266498</v>
      </c>
      <c r="Y37" s="13">
        <f t="shared" si="41"/>
        <v>13.944540691062526</v>
      </c>
      <c r="Z37" s="13">
        <f t="shared" si="41"/>
        <v>0.7811918756044938</v>
      </c>
      <c r="AA37" s="13">
        <f t="shared" si="41"/>
        <v>298.60129454653674</v>
      </c>
      <c r="AB37" s="13">
        <f t="shared" si="41"/>
        <v>168.7002455174466</v>
      </c>
      <c r="AC37" s="13">
        <f t="shared" si="41"/>
        <v>121.0953691795891</v>
      </c>
      <c r="AD37" s="3"/>
    </row>
    <row r="38" spans="1:30" s="4" customFormat="1" ht="15.75">
      <c r="A38" s="17" t="s">
        <v>76</v>
      </c>
      <c r="B38" s="3" t="s">
        <v>53</v>
      </c>
      <c r="C38" s="13">
        <f aca="true" t="shared" si="42" ref="C38:U38">+C8/$U8*1000</f>
        <v>1.9128171763175017</v>
      </c>
      <c r="D38" s="13">
        <f t="shared" si="42"/>
        <v>3.409238776837996</v>
      </c>
      <c r="E38" s="13">
        <f t="shared" si="42"/>
        <v>0.026024723487312947</v>
      </c>
      <c r="F38" s="13">
        <f t="shared" si="42"/>
        <v>0.03903708523096942</v>
      </c>
      <c r="G38" s="13">
        <f t="shared" si="42"/>
        <v>0.25590978095857736</v>
      </c>
      <c r="H38" s="13">
        <f t="shared" si="42"/>
        <v>1.1147256560399046</v>
      </c>
      <c r="I38" s="13">
        <f t="shared" si="42"/>
        <v>164.1769681197137</v>
      </c>
      <c r="J38" s="13">
        <f t="shared" si="42"/>
        <v>4.931685100845804</v>
      </c>
      <c r="K38" s="13">
        <f t="shared" si="42"/>
        <v>7.885491216655823</v>
      </c>
      <c r="L38" s="13">
        <f t="shared" si="42"/>
        <v>0.5248319236608111</v>
      </c>
      <c r="M38" s="13">
        <f t="shared" si="42"/>
        <v>0.026024723487312947</v>
      </c>
      <c r="N38" s="13">
        <f t="shared" si="42"/>
        <v>38.75515072652353</v>
      </c>
      <c r="O38" s="13">
        <f t="shared" si="42"/>
        <v>12.847538494903493</v>
      </c>
      <c r="P38" s="13">
        <f t="shared" si="42"/>
        <v>0.41639557579700714</v>
      </c>
      <c r="Q38" s="13">
        <f t="shared" si="42"/>
        <v>6.649316851008458</v>
      </c>
      <c r="R38" s="13">
        <f t="shared" si="42"/>
        <v>19.028410323140317</v>
      </c>
      <c r="S38" s="13">
        <f t="shared" si="42"/>
        <v>73.86684016482326</v>
      </c>
      <c r="T38" s="13">
        <f t="shared" si="42"/>
        <v>664.1335935805682</v>
      </c>
      <c r="U38" s="13">
        <f t="shared" si="42"/>
        <v>1000</v>
      </c>
      <c r="V38" s="13"/>
      <c r="W38" s="13">
        <f t="shared" si="41"/>
        <v>5.643027542832357</v>
      </c>
      <c r="X38" s="13">
        <f t="shared" si="41"/>
        <v>202.95814356972457</v>
      </c>
      <c r="Y38" s="13">
        <f t="shared" si="41"/>
        <v>20.733029711559315</v>
      </c>
      <c r="Z38" s="13">
        <f t="shared" si="41"/>
        <v>0.9412274994578183</v>
      </c>
      <c r="AA38" s="13">
        <f t="shared" si="41"/>
        <v>261.9995662546085</v>
      </c>
      <c r="AB38" s="13">
        <f t="shared" si="41"/>
        <v>177.54500108436346</v>
      </c>
      <c r="AC38" s="13">
        <f t="shared" si="41"/>
        <v>77.69681197137281</v>
      </c>
      <c r="AD38" s="3"/>
    </row>
    <row r="39" spans="1:30" s="4" customFormat="1" ht="15.75">
      <c r="A39" s="17" t="s">
        <v>77</v>
      </c>
      <c r="B39" s="3" t="s">
        <v>54</v>
      </c>
      <c r="C39" s="13">
        <f aca="true" t="shared" si="43" ref="C39:U39">+C9/$U9*1000</f>
        <v>2.2977336450963124</v>
      </c>
      <c r="D39" s="13">
        <f t="shared" si="43"/>
        <v>3.7452046197605093</v>
      </c>
      <c r="E39" s="13">
        <f t="shared" si="43"/>
        <v>0.06579413521200894</v>
      </c>
      <c r="F39" s="13">
        <f t="shared" si="43"/>
        <v>0.060733047888008256</v>
      </c>
      <c r="G39" s="13">
        <f t="shared" si="43"/>
        <v>0.3188485014120434</v>
      </c>
      <c r="H39" s="13">
        <f t="shared" si="43"/>
        <v>0.9514844169121295</v>
      </c>
      <c r="I39" s="13">
        <f t="shared" si="43"/>
        <v>134.23521909447027</v>
      </c>
      <c r="J39" s="13">
        <f t="shared" si="43"/>
        <v>0.5921472169080805</v>
      </c>
      <c r="K39" s="13">
        <f t="shared" si="43"/>
        <v>8.178717115585114</v>
      </c>
      <c r="L39" s="13">
        <f t="shared" si="43"/>
        <v>2.029496016924276</v>
      </c>
      <c r="M39" s="13">
        <f t="shared" si="43"/>
        <v>0.10628283380401445</v>
      </c>
      <c r="N39" s="13">
        <f t="shared" si="43"/>
        <v>34.106667476440634</v>
      </c>
      <c r="O39" s="13">
        <f t="shared" si="43"/>
        <v>7.404370755013008</v>
      </c>
      <c r="P39" s="13">
        <f t="shared" si="43"/>
        <v>1.0223396394481392</v>
      </c>
      <c r="Q39" s="13">
        <f t="shared" si="43"/>
        <v>10.491634022653427</v>
      </c>
      <c r="R39" s="13">
        <f t="shared" si="43"/>
        <v>50.03897037239481</v>
      </c>
      <c r="S39" s="13">
        <f t="shared" si="43"/>
        <v>75.46081200085027</v>
      </c>
      <c r="T39" s="13">
        <f t="shared" si="43"/>
        <v>668.8935450892269</v>
      </c>
      <c r="U39" s="13">
        <f t="shared" si="43"/>
        <v>1000</v>
      </c>
      <c r="V39" s="13"/>
      <c r="W39" s="13">
        <f t="shared" si="41"/>
        <v>6.488313949368882</v>
      </c>
      <c r="X39" s="13">
        <f t="shared" si="41"/>
        <v>168.44816940471492</v>
      </c>
      <c r="Y39" s="13">
        <f t="shared" si="41"/>
        <v>15.583087870598119</v>
      </c>
      <c r="Z39" s="13">
        <f t="shared" si="41"/>
        <v>3.0518356563724147</v>
      </c>
      <c r="AA39" s="13">
        <f t="shared" si="41"/>
        <v>255.64564290992274</v>
      </c>
      <c r="AB39" s="13">
        <f t="shared" si="41"/>
        <v>145.14186227769173</v>
      </c>
      <c r="AC39" s="13">
        <f t="shared" si="41"/>
        <v>103.06398226595002</v>
      </c>
      <c r="AD39" s="3"/>
    </row>
    <row r="40" spans="1:30" s="4" customFormat="1" ht="15.75">
      <c r="A40" s="17" t="s">
        <v>78</v>
      </c>
      <c r="B40" s="3" t="s">
        <v>66</v>
      </c>
      <c r="C40" s="13">
        <f aca="true" t="shared" si="44" ref="C40:U40">+C10/$U10*1000</f>
        <v>2.551702723558365</v>
      </c>
      <c r="D40" s="13">
        <f t="shared" si="44"/>
        <v>5.8258754953531335</v>
      </c>
      <c r="E40" s="13">
        <f t="shared" si="44"/>
        <v>0.6333141699434014</v>
      </c>
      <c r="F40" s="13">
        <f t="shared" si="44"/>
        <v>0.0860815376622099</v>
      </c>
      <c r="G40" s="13">
        <f t="shared" si="44"/>
        <v>0.6087194448970557</v>
      </c>
      <c r="H40" s="13">
        <f t="shared" si="44"/>
        <v>1.5955827873816764</v>
      </c>
      <c r="I40" s="13">
        <f t="shared" si="44"/>
        <v>149.01329037454693</v>
      </c>
      <c r="J40" s="13">
        <f t="shared" si="44"/>
        <v>6.117937855278489</v>
      </c>
      <c r="K40" s="13">
        <f t="shared" si="44"/>
        <v>16.819717591069658</v>
      </c>
      <c r="L40" s="13">
        <f t="shared" si="44"/>
        <v>1.122134330239522</v>
      </c>
      <c r="M40" s="13">
        <f t="shared" si="44"/>
        <v>0.04304076883110495</v>
      </c>
      <c r="N40" s="13">
        <f t="shared" si="44"/>
        <v>50.51141656393245</v>
      </c>
      <c r="O40" s="13">
        <f t="shared" si="44"/>
        <v>8.466734097204501</v>
      </c>
      <c r="P40" s="13">
        <f t="shared" si="44"/>
        <v>0.9837890018538273</v>
      </c>
      <c r="Q40" s="13">
        <f t="shared" si="44"/>
        <v>12.684729442652786</v>
      </c>
      <c r="R40" s="13">
        <f t="shared" si="44"/>
        <v>57.53013622403335</v>
      </c>
      <c r="S40" s="13">
        <f t="shared" si="44"/>
        <v>44.79621733128787</v>
      </c>
      <c r="T40" s="13">
        <f t="shared" si="44"/>
        <v>640.6095802602737</v>
      </c>
      <c r="U40" s="13">
        <f t="shared" si="44"/>
        <v>1000</v>
      </c>
      <c r="V40" s="13"/>
      <c r="W40" s="13">
        <f t="shared" si="41"/>
        <v>9.705693371414167</v>
      </c>
      <c r="X40" s="13">
        <f t="shared" si="41"/>
        <v>199.56774770731047</v>
      </c>
      <c r="Y40" s="13">
        <f t="shared" si="41"/>
        <v>25.28645168827416</v>
      </c>
      <c r="Z40" s="13">
        <f t="shared" si="41"/>
        <v>2.1059233320933495</v>
      </c>
      <c r="AA40" s="13">
        <f t="shared" si="41"/>
        <v>314.59420240843843</v>
      </c>
      <c r="AB40" s="13">
        <f t="shared" si="41"/>
        <v>173.1161209199657</v>
      </c>
      <c r="AC40" s="13">
        <f t="shared" si="41"/>
        <v>130.17680532967694</v>
      </c>
      <c r="AD40" s="3"/>
    </row>
    <row r="41" spans="1:30" s="4" customFormat="1" ht="15.75">
      <c r="A41" s="17" t="s">
        <v>79</v>
      </c>
      <c r="B41" s="3" t="s">
        <v>56</v>
      </c>
      <c r="C41" s="13">
        <f aca="true" t="shared" si="45" ref="C41:U41">+C11/$U11*1000</f>
        <v>2.105354782201864</v>
      </c>
      <c r="D41" s="13">
        <f t="shared" si="45"/>
        <v>2.0944743957305363</v>
      </c>
      <c r="E41" s="13">
        <f t="shared" si="45"/>
        <v>0.3318517873754876</v>
      </c>
      <c r="F41" s="13">
        <f t="shared" si="45"/>
        <v>0.0870430917706197</v>
      </c>
      <c r="G41" s="13">
        <f t="shared" si="45"/>
        <v>0.23936850236920415</v>
      </c>
      <c r="H41" s="13">
        <f t="shared" si="45"/>
        <v>0.7725074394642498</v>
      </c>
      <c r="I41" s="13">
        <f t="shared" si="45"/>
        <v>144.55681465805665</v>
      </c>
      <c r="J41" s="13">
        <f t="shared" si="45"/>
        <v>1.4144502412725701</v>
      </c>
      <c r="K41" s="13">
        <f t="shared" si="45"/>
        <v>9.558419515061175</v>
      </c>
      <c r="L41" s="13">
        <f t="shared" si="45"/>
        <v>0.7779476326999135</v>
      </c>
      <c r="M41" s="13">
        <f t="shared" si="45"/>
        <v>0.1795263767769031</v>
      </c>
      <c r="N41" s="13">
        <f t="shared" si="45"/>
        <v>26.705908593873254</v>
      </c>
      <c r="O41" s="13">
        <f t="shared" si="45"/>
        <v>3.449082511410805</v>
      </c>
      <c r="P41" s="13">
        <f t="shared" si="45"/>
        <v>0.39713410620345235</v>
      </c>
      <c r="Q41" s="13">
        <f t="shared" si="45"/>
        <v>11.41896560165817</v>
      </c>
      <c r="R41" s="13">
        <f t="shared" si="45"/>
        <v>53.275812356854914</v>
      </c>
      <c r="S41" s="13">
        <f t="shared" si="45"/>
        <v>77.80564365646268</v>
      </c>
      <c r="T41" s="13">
        <f t="shared" si="45"/>
        <v>664.8296947507575</v>
      </c>
      <c r="U41" s="13">
        <f t="shared" si="45"/>
        <v>1000</v>
      </c>
      <c r="V41" s="13"/>
      <c r="W41" s="13">
        <f t="shared" si="41"/>
        <v>4.858092559447711</v>
      </c>
      <c r="X41" s="13">
        <f t="shared" si="41"/>
        <v>171.4422496287068</v>
      </c>
      <c r="Y41" s="13">
        <f t="shared" si="41"/>
        <v>13.007502026471979</v>
      </c>
      <c r="Z41" s="13">
        <f t="shared" si="41"/>
        <v>1.1750817389033659</v>
      </c>
      <c r="AA41" s="13">
        <f t="shared" si="41"/>
        <v>257.3646615927798</v>
      </c>
      <c r="AB41" s="13">
        <f t="shared" si="41"/>
        <v>156.4871584238672</v>
      </c>
      <c r="AC41" s="13">
        <f t="shared" si="41"/>
        <v>95.2469031700006</v>
      </c>
      <c r="AD41" s="3"/>
    </row>
    <row r="42" spans="1:30" s="4" customFormat="1" ht="15.75">
      <c r="A42" s="17" t="s">
        <v>80</v>
      </c>
      <c r="B42" s="3" t="s">
        <v>57</v>
      </c>
      <c r="C42" s="13">
        <f aca="true" t="shared" si="46" ref="C42:U42">+C12/$U12*1000</f>
        <v>1.9454752260714268</v>
      </c>
      <c r="D42" s="13">
        <f t="shared" si="46"/>
        <v>3.983592129574826</v>
      </c>
      <c r="E42" s="13">
        <f t="shared" si="46"/>
        <v>0.6381982223091452</v>
      </c>
      <c r="F42" s="13">
        <f t="shared" si="46"/>
        <v>0.20587039429327267</v>
      </c>
      <c r="G42" s="13">
        <f t="shared" si="46"/>
        <v>0.6793723011677998</v>
      </c>
      <c r="H42" s="13">
        <f t="shared" si="46"/>
        <v>1.5285876776275495</v>
      </c>
      <c r="I42" s="13">
        <f t="shared" si="46"/>
        <v>123.81560188783152</v>
      </c>
      <c r="J42" s="13">
        <f t="shared" si="46"/>
        <v>2.8049841222458403</v>
      </c>
      <c r="K42" s="13">
        <f t="shared" si="46"/>
        <v>14.714586432111664</v>
      </c>
      <c r="L42" s="13">
        <f t="shared" si="46"/>
        <v>1.883714107783445</v>
      </c>
      <c r="M42" s="13">
        <f t="shared" si="46"/>
        <v>0.020587039429327266</v>
      </c>
      <c r="N42" s="13">
        <f t="shared" si="46"/>
        <v>43.34086475859123</v>
      </c>
      <c r="O42" s="13">
        <f t="shared" si="46"/>
        <v>9.017123270045342</v>
      </c>
      <c r="P42" s="13">
        <f t="shared" si="46"/>
        <v>0.8440686166024179</v>
      </c>
      <c r="Q42" s="13">
        <f t="shared" si="46"/>
        <v>11.976510188011137</v>
      </c>
      <c r="R42" s="13">
        <f t="shared" si="46"/>
        <v>56.37246071735539</v>
      </c>
      <c r="S42" s="13">
        <f t="shared" si="46"/>
        <v>58.78629109044401</v>
      </c>
      <c r="T42" s="13">
        <f t="shared" si="46"/>
        <v>667.4421118185047</v>
      </c>
      <c r="U42" s="13">
        <f t="shared" si="46"/>
        <v>1000</v>
      </c>
      <c r="V42" s="13"/>
      <c r="W42" s="13">
        <f t="shared" si="41"/>
        <v>7.452508273416471</v>
      </c>
      <c r="X42" s="13">
        <f t="shared" si="41"/>
        <v>167.17705368585206</v>
      </c>
      <c r="Y42" s="13">
        <f t="shared" si="41"/>
        <v>23.731709702157005</v>
      </c>
      <c r="Z42" s="13">
        <f t="shared" si="41"/>
        <v>2.727782724385863</v>
      </c>
      <c r="AA42" s="13">
        <f t="shared" si="41"/>
        <v>273.7715970910513</v>
      </c>
      <c r="AB42" s="13">
        <f t="shared" si="41"/>
        <v>143.2394735894018</v>
      </c>
      <c r="AC42" s="13">
        <f t="shared" si="41"/>
        <v>121.55102755060551</v>
      </c>
      <c r="AD42" s="3"/>
    </row>
    <row r="43" spans="1:30" s="4" customFormat="1" ht="15.75">
      <c r="A43" s="17" t="s">
        <v>81</v>
      </c>
      <c r="B43" s="3" t="s">
        <v>58</v>
      </c>
      <c r="C43" s="13">
        <f aca="true" t="shared" si="47" ref="C43:U43">+C13/$U13*1000</f>
        <v>1.565015823663317</v>
      </c>
      <c r="D43" s="13">
        <f t="shared" si="47"/>
        <v>4.084309588584754</v>
      </c>
      <c r="E43" s="13">
        <f t="shared" si="47"/>
        <v>0.6037976791960469</v>
      </c>
      <c r="F43" s="13">
        <f t="shared" si="47"/>
        <v>0.08328243850979956</v>
      </c>
      <c r="G43" s="13">
        <f t="shared" si="47"/>
        <v>0.579506967964022</v>
      </c>
      <c r="H43" s="13">
        <f t="shared" si="47"/>
        <v>1.6066570429182165</v>
      </c>
      <c r="I43" s="13">
        <f t="shared" si="47"/>
        <v>124.12900449725169</v>
      </c>
      <c r="J43" s="13">
        <f t="shared" si="47"/>
        <v>4.733218588640275</v>
      </c>
      <c r="K43" s="13">
        <f t="shared" si="47"/>
        <v>15.875714840930543</v>
      </c>
      <c r="L43" s="13">
        <f t="shared" si="47"/>
        <v>1.8599744600521904</v>
      </c>
      <c r="M43" s="13">
        <f t="shared" si="47"/>
        <v>0.04164121925489978</v>
      </c>
      <c r="N43" s="13">
        <f t="shared" si="47"/>
        <v>14.4529731830548</v>
      </c>
      <c r="O43" s="13">
        <f t="shared" si="47"/>
        <v>5.951224251846094</v>
      </c>
      <c r="P43" s="13">
        <f t="shared" si="47"/>
        <v>0.7287213369607461</v>
      </c>
      <c r="Q43" s="13">
        <f t="shared" si="47"/>
        <v>8.779357059574703</v>
      </c>
      <c r="R43" s="13">
        <f t="shared" si="47"/>
        <v>68.37488201654544</v>
      </c>
      <c r="S43" s="13">
        <f t="shared" si="47"/>
        <v>86.0099383709955</v>
      </c>
      <c r="T43" s="13">
        <f t="shared" si="47"/>
        <v>660.540780634057</v>
      </c>
      <c r="U43" s="13">
        <f t="shared" si="47"/>
        <v>1000</v>
      </c>
      <c r="V43" s="13"/>
      <c r="W43" s="13">
        <f t="shared" si="41"/>
        <v>6.915912497917939</v>
      </c>
      <c r="X43" s="13">
        <f t="shared" si="41"/>
        <v>138.62361889956136</v>
      </c>
      <c r="Y43" s="13">
        <f t="shared" si="41"/>
        <v>21.826939092776637</v>
      </c>
      <c r="Z43" s="13">
        <f t="shared" si="41"/>
        <v>2.5886957970129365</v>
      </c>
      <c r="AA43" s="13">
        <f t="shared" si="41"/>
        <v>253.44928099494751</v>
      </c>
      <c r="AB43" s="13">
        <f t="shared" si="41"/>
        <v>146.6395536061296</v>
      </c>
      <c r="AC43" s="13">
        <f t="shared" si="41"/>
        <v>98.28715784798179</v>
      </c>
      <c r="AD43" s="3"/>
    </row>
    <row r="44" spans="1:30" s="4" customFormat="1" ht="15.75">
      <c r="A44" s="17" t="s">
        <v>82</v>
      </c>
      <c r="B44" s="3" t="s">
        <v>59</v>
      </c>
      <c r="C44" s="13">
        <f aca="true" t="shared" si="48" ref="C44:U44">+C14/$U14*1000</f>
        <v>1.3421394657966632</v>
      </c>
      <c r="D44" s="13">
        <f t="shared" si="48"/>
        <v>3.5383676825548394</v>
      </c>
      <c r="E44" s="13">
        <f t="shared" si="48"/>
        <v>0.12731757778308267</v>
      </c>
      <c r="F44" s="13">
        <f t="shared" si="48"/>
        <v>0.03713429352006578</v>
      </c>
      <c r="G44" s="13">
        <f t="shared" si="48"/>
        <v>0.24933025649187024</v>
      </c>
      <c r="H44" s="13">
        <f t="shared" si="48"/>
        <v>1.6551285111800749</v>
      </c>
      <c r="I44" s="13">
        <f t="shared" si="48"/>
        <v>145.18447786530862</v>
      </c>
      <c r="J44" s="13">
        <f t="shared" si="48"/>
        <v>0.15914697222885335</v>
      </c>
      <c r="K44" s="13">
        <f t="shared" si="48"/>
        <v>8.694729582769689</v>
      </c>
      <c r="L44" s="13">
        <f t="shared" si="48"/>
        <v>1.5065913370998116</v>
      </c>
      <c r="M44" s="13">
        <f t="shared" si="48"/>
        <v>0.05835388981724623</v>
      </c>
      <c r="N44" s="13">
        <f t="shared" si="48"/>
        <v>44.32773666480995</v>
      </c>
      <c r="O44" s="13">
        <f t="shared" si="48"/>
        <v>4.031723296464285</v>
      </c>
      <c r="P44" s="13">
        <f t="shared" si="48"/>
        <v>0.36073313705206755</v>
      </c>
      <c r="Q44" s="13">
        <f t="shared" si="48"/>
        <v>7.352590116973025</v>
      </c>
      <c r="R44" s="13">
        <f t="shared" si="48"/>
        <v>52.613989018858916</v>
      </c>
      <c r="S44" s="13">
        <f t="shared" si="48"/>
        <v>56.051563619002145</v>
      </c>
      <c r="T44" s="13">
        <f t="shared" si="48"/>
        <v>672.7089467122887</v>
      </c>
      <c r="U44" s="13">
        <f t="shared" si="48"/>
        <v>1000</v>
      </c>
      <c r="V44" s="13"/>
      <c r="W44" s="13">
        <f t="shared" si="41"/>
        <v>5.294289276146521</v>
      </c>
      <c r="X44" s="13">
        <f t="shared" si="41"/>
        <v>189.5705684199358</v>
      </c>
      <c r="Y44" s="13">
        <f t="shared" si="41"/>
        <v>12.726452879233973</v>
      </c>
      <c r="Z44" s="13">
        <f t="shared" si="41"/>
        <v>1.8673244741518793</v>
      </c>
      <c r="AA44" s="13">
        <f t="shared" si="41"/>
        <v>271.23948966870904</v>
      </c>
      <c r="AB44" s="13">
        <f t="shared" si="41"/>
        <v>155.60329964722422</v>
      </c>
      <c r="AC44" s="13">
        <f t="shared" si="41"/>
        <v>108.68677223415825</v>
      </c>
      <c r="AD44" s="3"/>
    </row>
    <row r="45" spans="1:30" s="4" customFormat="1" ht="15.75">
      <c r="A45" s="17" t="s">
        <v>83</v>
      </c>
      <c r="B45" s="3" t="s">
        <v>60</v>
      </c>
      <c r="C45" s="13">
        <f aca="true" t="shared" si="49" ref="C45:U45">+C15/$U15*1000</f>
        <v>2.085942841173917</v>
      </c>
      <c r="D45" s="13">
        <f t="shared" si="49"/>
        <v>3.827555404737785</v>
      </c>
      <c r="E45" s="13">
        <f t="shared" si="49"/>
        <v>0.6287770286792189</v>
      </c>
      <c r="F45" s="13">
        <f t="shared" si="49"/>
        <v>0.12475734696016248</v>
      </c>
      <c r="G45" s="13">
        <f t="shared" si="49"/>
        <v>0.43415556742136546</v>
      </c>
      <c r="H45" s="13">
        <f t="shared" si="49"/>
        <v>2.0011078452410063</v>
      </c>
      <c r="I45" s="13">
        <f t="shared" si="49"/>
        <v>103.95780207496419</v>
      </c>
      <c r="J45" s="13">
        <f t="shared" si="49"/>
        <v>8.134179021802595</v>
      </c>
      <c r="K45" s="13">
        <f t="shared" si="49"/>
        <v>7.490431111488155</v>
      </c>
      <c r="L45" s="13">
        <f t="shared" si="49"/>
        <v>0.7984470205450399</v>
      </c>
      <c r="M45" s="13">
        <f t="shared" si="49"/>
        <v>0.13473793471697548</v>
      </c>
      <c r="N45" s="13">
        <f t="shared" si="49"/>
        <v>65.63234508880228</v>
      </c>
      <c r="O45" s="13">
        <f t="shared" si="49"/>
        <v>5.055167698825784</v>
      </c>
      <c r="P45" s="13">
        <f t="shared" si="49"/>
        <v>0.8882723103563569</v>
      </c>
      <c r="Q45" s="13">
        <f t="shared" si="49"/>
        <v>29.213180364191647</v>
      </c>
      <c r="R45" s="13">
        <f t="shared" si="49"/>
        <v>61.385604998278346</v>
      </c>
      <c r="S45" s="13">
        <f t="shared" si="49"/>
        <v>49.6783755595367</v>
      </c>
      <c r="T45" s="13">
        <f t="shared" si="49"/>
        <v>658.5291607822785</v>
      </c>
      <c r="U45" s="13">
        <f t="shared" si="49"/>
        <v>1000</v>
      </c>
      <c r="V45" s="13"/>
      <c r="W45" s="13">
        <f t="shared" si="41"/>
        <v>7.101188188972448</v>
      </c>
      <c r="X45" s="13">
        <f t="shared" si="41"/>
        <v>169.72488509848347</v>
      </c>
      <c r="Y45" s="13">
        <f t="shared" si="41"/>
        <v>12.545598810313939</v>
      </c>
      <c r="Z45" s="13">
        <f t="shared" si="41"/>
        <v>1.6867193309013968</v>
      </c>
      <c r="AA45" s="13">
        <f t="shared" si="41"/>
        <v>291.79246365818483</v>
      </c>
      <c r="AB45" s="13">
        <f t="shared" si="41"/>
        <v>120.51559716351697</v>
      </c>
      <c r="AC45" s="13">
        <f t="shared" si="41"/>
        <v>162.17457046045442</v>
      </c>
      <c r="AD45" s="3"/>
    </row>
    <row r="46" spans="1:30" s="4" customFormat="1" ht="15.75">
      <c r="A46" s="17" t="s">
        <v>84</v>
      </c>
      <c r="B46" s="3" t="s">
        <v>61</v>
      </c>
      <c r="C46" s="13">
        <f aca="true" t="shared" si="50" ref="C46:U46">+C16/$U16*1000</f>
        <v>1.6785635565201174</v>
      </c>
      <c r="D46" s="13">
        <f t="shared" si="50"/>
        <v>5.36349096005923</v>
      </c>
      <c r="E46" s="13">
        <f t="shared" si="50"/>
        <v>0.3617106653780724</v>
      </c>
      <c r="F46" s="13">
        <f t="shared" si="50"/>
        <v>0.09607939549105049</v>
      </c>
      <c r="G46" s="13">
        <f t="shared" si="50"/>
        <v>0.37866585281766957</v>
      </c>
      <c r="H46" s="13">
        <f t="shared" si="50"/>
        <v>0.695162685023483</v>
      </c>
      <c r="I46" s="13">
        <f t="shared" si="50"/>
        <v>116.11477531550777</v>
      </c>
      <c r="J46" s="13">
        <f t="shared" si="50"/>
        <v>10.67611635779967</v>
      </c>
      <c r="K46" s="13">
        <f t="shared" si="50"/>
        <v>10.67611635779967</v>
      </c>
      <c r="L46" s="13">
        <f t="shared" si="50"/>
        <v>1.0794802669876848</v>
      </c>
      <c r="M46" s="13">
        <f t="shared" si="50"/>
        <v>0.05651729146532381</v>
      </c>
      <c r="N46" s="13">
        <f t="shared" si="50"/>
        <v>24.596325245708925</v>
      </c>
      <c r="O46" s="13">
        <f t="shared" si="50"/>
        <v>4.103155360382509</v>
      </c>
      <c r="P46" s="13">
        <f t="shared" si="50"/>
        <v>0.5199590814809791</v>
      </c>
      <c r="Q46" s="13">
        <f t="shared" si="50"/>
        <v>18.36246799708371</v>
      </c>
      <c r="R46" s="13">
        <f t="shared" si="50"/>
        <v>78.20297620056857</v>
      </c>
      <c r="S46" s="13">
        <f t="shared" si="50"/>
        <v>82.55480764339849</v>
      </c>
      <c r="T46" s="13">
        <f t="shared" si="50"/>
        <v>644.4836297665271</v>
      </c>
      <c r="U46" s="13">
        <f t="shared" si="50"/>
        <v>1000</v>
      </c>
      <c r="V46" s="13"/>
      <c r="W46" s="13">
        <f t="shared" si="41"/>
        <v>7.87851043026614</v>
      </c>
      <c r="X46" s="13">
        <f t="shared" si="41"/>
        <v>140.767617852682</v>
      </c>
      <c r="Y46" s="13">
        <f t="shared" si="41"/>
        <v>14.779271718182176</v>
      </c>
      <c r="Z46" s="13">
        <f t="shared" si="41"/>
        <v>1.599439348468664</v>
      </c>
      <c r="AA46" s="13">
        <f t="shared" si="41"/>
        <v>272.96156259007444</v>
      </c>
      <c r="AB46" s="13">
        <f t="shared" si="41"/>
        <v>138.60300558956013</v>
      </c>
      <c r="AC46" s="13">
        <f t="shared" si="41"/>
        <v>125.78488388522469</v>
      </c>
      <c r="AD46" s="3"/>
    </row>
    <row r="47" spans="1:30" s="4" customFormat="1" ht="15.75">
      <c r="A47" s="16"/>
      <c r="B47" s="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3"/>
    </row>
    <row r="48" spans="1:30" s="15" customFormat="1" ht="15.75">
      <c r="A48" s="19" t="s">
        <v>85</v>
      </c>
      <c r="B48" s="1" t="s">
        <v>62</v>
      </c>
      <c r="C48" s="14">
        <f aca="true" t="shared" si="51" ref="C48:U48">+C18/$U18*1000</f>
        <v>1.9482873473113174</v>
      </c>
      <c r="D48" s="14">
        <f t="shared" si="51"/>
        <v>4.046089071925156</v>
      </c>
      <c r="E48" s="14">
        <f t="shared" si="51"/>
        <v>0.3970181772679261</v>
      </c>
      <c r="F48" s="14">
        <f t="shared" si="51"/>
        <v>0.08510818400297374</v>
      </c>
      <c r="G48" s="14">
        <f t="shared" si="51"/>
        <v>0.4365819817233625</v>
      </c>
      <c r="H48" s="14">
        <f t="shared" si="51"/>
        <v>1.4818024901274507</v>
      </c>
      <c r="I48" s="14">
        <f t="shared" si="51"/>
        <v>136.44682072628103</v>
      </c>
      <c r="J48" s="14">
        <f t="shared" si="51"/>
        <v>4.590781449544187</v>
      </c>
      <c r="K48" s="14">
        <f t="shared" si="51"/>
        <v>11.56689227236091</v>
      </c>
      <c r="L48" s="14">
        <f t="shared" si="51"/>
        <v>1.2269379823563833</v>
      </c>
      <c r="M48" s="14">
        <f t="shared" si="51"/>
        <v>0.0653262817752555</v>
      </c>
      <c r="N48" s="14">
        <f t="shared" si="51"/>
        <v>38.78448951651191</v>
      </c>
      <c r="O48" s="14">
        <f t="shared" si="51"/>
        <v>6.617736361528525</v>
      </c>
      <c r="P48" s="14">
        <f t="shared" si="51"/>
        <v>0.6670641448881725</v>
      </c>
      <c r="Q48" s="14">
        <f t="shared" si="51"/>
        <v>13.007290781081508</v>
      </c>
      <c r="R48" s="14">
        <f t="shared" si="51"/>
        <v>55.05947451906976</v>
      </c>
      <c r="S48" s="14">
        <f t="shared" si="51"/>
        <v>65.91651853242207</v>
      </c>
      <c r="T48" s="14">
        <f t="shared" si="51"/>
        <v>657.655780179822</v>
      </c>
      <c r="U48" s="14">
        <f t="shared" si="51"/>
        <v>1000</v>
      </c>
      <c r="V48" s="14"/>
      <c r="W48" s="14">
        <f aca="true" t="shared" si="52" ref="W48:AC48">+W18/$U18*1000</f>
        <v>6.913084762230736</v>
      </c>
      <c r="X48" s="14">
        <f t="shared" si="52"/>
        <v>175.2966365245682</v>
      </c>
      <c r="Y48" s="14">
        <f t="shared" si="52"/>
        <v>18.184628633889435</v>
      </c>
      <c r="Z48" s="14">
        <f t="shared" si="52"/>
        <v>1.894002127244556</v>
      </c>
      <c r="AA48" s="14">
        <f t="shared" si="52"/>
        <v>276.42770128775584</v>
      </c>
      <c r="AB48" s="14">
        <f t="shared" si="52"/>
        <v>153.8967587123178</v>
      </c>
      <c r="AC48" s="14">
        <f t="shared" si="52"/>
        <v>114.13605532307987</v>
      </c>
      <c r="AD48" s="1"/>
    </row>
  </sheetData>
  <sheetProtection/>
  <mergeCells count="2">
    <mergeCell ref="N3:P3"/>
    <mergeCell ref="S3:T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Katus László</dc:creator>
  <cp:keywords/>
  <dc:description/>
  <cp:lastModifiedBy>telepit</cp:lastModifiedBy>
  <dcterms:created xsi:type="dcterms:W3CDTF">2007-09-10T16:21:09Z</dcterms:created>
  <dcterms:modified xsi:type="dcterms:W3CDTF">2017-09-02T13:48:55Z</dcterms:modified>
  <cp:category/>
  <cp:version/>
  <cp:contentType/>
  <cp:contentStatus/>
</cp:coreProperties>
</file>