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20" windowHeight="11760" activeTab="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</sheets>
  <definedNames/>
  <calcPr fullCalcOnLoad="1"/>
</workbook>
</file>

<file path=xl/sharedStrings.xml><?xml version="1.0" encoding="utf-8"?>
<sst xmlns="http://schemas.openxmlformats.org/spreadsheetml/2006/main" count="95" uniqueCount="85">
  <si>
    <t>Viehstand am 31, October 1857</t>
  </si>
  <si>
    <t>Ezer jelenlévő lakosra jutó állat</t>
  </si>
  <si>
    <t>Ló</t>
  </si>
  <si>
    <t>Szarvas-</t>
  </si>
  <si>
    <t>Juh</t>
  </si>
  <si>
    <t>kecske</t>
  </si>
  <si>
    <t>sertés</t>
  </si>
  <si>
    <t>Tehén</t>
  </si>
  <si>
    <t>Ökör</t>
  </si>
  <si>
    <t>Szamár</t>
  </si>
  <si>
    <t>Öszvér</t>
  </si>
  <si>
    <t>Lakos</t>
  </si>
  <si>
    <t>szamár</t>
  </si>
  <si>
    <t>marha</t>
  </si>
  <si>
    <t>jelenlévő</t>
  </si>
  <si>
    <t>Alsó-Ausztria</t>
  </si>
  <si>
    <t>Felső-Ausztria</t>
  </si>
  <si>
    <t>Salzburg</t>
  </si>
  <si>
    <t>Stájerország</t>
  </si>
  <si>
    <t>Karintia</t>
  </si>
  <si>
    <t>Krajna</t>
  </si>
  <si>
    <t>Tengerpart</t>
  </si>
  <si>
    <t>Csehország</t>
  </si>
  <si>
    <t>Morvaország</t>
  </si>
  <si>
    <t>Szilézia</t>
  </si>
  <si>
    <t>Galícia</t>
  </si>
  <si>
    <t>Bukovina</t>
  </si>
  <si>
    <t>Dalmácia</t>
  </si>
  <si>
    <t>Magyarország:</t>
  </si>
  <si>
    <t>Pest-budai ker.</t>
  </si>
  <si>
    <t>Soproni ker.</t>
  </si>
  <si>
    <t>Pozsonyi ker.</t>
  </si>
  <si>
    <t>Kassai ker.</t>
  </si>
  <si>
    <t>Nagyváradi ker.</t>
  </si>
  <si>
    <t>Magyarország összesen</t>
  </si>
  <si>
    <t>Vajdaság</t>
  </si>
  <si>
    <t>Erdély</t>
  </si>
  <si>
    <t>Horvátország</t>
  </si>
  <si>
    <t>Határőrvidék</t>
  </si>
  <si>
    <t>Velence</t>
  </si>
  <si>
    <t>Lombardia</t>
  </si>
  <si>
    <t>Ausztria</t>
  </si>
  <si>
    <t>M. korona</t>
  </si>
  <si>
    <t>Lombardy and Venetia</t>
  </si>
  <si>
    <t>Összesen</t>
  </si>
  <si>
    <t>Monarchia 1867</t>
  </si>
  <si>
    <t>Osztrák tart.</t>
  </si>
  <si>
    <t>Cseh tart.</t>
  </si>
  <si>
    <t>Déli tart.</t>
  </si>
  <si>
    <t>Északkeleti tart.</t>
  </si>
  <si>
    <t>Katonaság</t>
  </si>
  <si>
    <t>Tirol és Vorarlberg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</si>
  <si>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</si>
  <si>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</si>
  <si>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</si>
  <si>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</si>
  <si>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</si>
  <si>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</si>
  <si>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</si>
  <si>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</si>
  <si>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</si>
  <si>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</si>
  <si>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</si>
  <si>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C18</t>
  </si>
  <si>
    <t>C14</t>
  </si>
  <si>
    <t>C15</t>
  </si>
  <si>
    <t>M1</t>
  </si>
  <si>
    <t>M2</t>
  </si>
  <si>
    <t>M3</t>
  </si>
  <si>
    <t>M4</t>
  </si>
  <si>
    <t>M5</t>
  </si>
  <si>
    <t>M6</t>
  </si>
  <si>
    <t>M0</t>
  </si>
  <si>
    <t>M7</t>
  </si>
  <si>
    <t>M8</t>
  </si>
  <si>
    <t>M9</t>
  </si>
  <si>
    <t>C16</t>
  </si>
  <si>
    <t>C17</t>
  </si>
  <si>
    <t>C00</t>
  </si>
  <si>
    <t>M00</t>
  </si>
  <si>
    <t>I00</t>
  </si>
  <si>
    <t>S0</t>
  </si>
  <si>
    <t>S7</t>
  </si>
  <si>
    <t>S8</t>
  </si>
  <si>
    <t>S9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</si>
</sst>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2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B0F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3" fontId="0" fillId="0" borderId="0" xfId="0" applyNumberFormat="1" applyFont="1" applyFill="1" applyBorder="1" applyAlignment="1" applyProtection="1">
      <alignment horizontal="center" vertical="top"/>
      <protection/>
    </xf>
    <xf numFmtId="3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/>
    </xf>
    <xf numFmtId="3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2" fillId="33" borderId="10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1">
      <pane xSplit="2" ySplit="3" topLeftCell="C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2" sqref="A42:A45"/>
    </sheetView>
  </sheetViews>
  <sheetFormatPr defaultColWidth="9.00390625" defaultRowHeight="15.75"/>
  <cols>
    <col min="1" max="1" width="9.00390625" style="19" customWidth="1"/>
    <col min="2" max="2" width="21.25390625" style="0" customWidth="1"/>
    <col min="4" max="4" width="10.875" style="0" customWidth="1"/>
    <col min="5" max="5" width="10.75390625" style="0" customWidth="1"/>
    <col min="12" max="12" width="11.125" style="0" customWidth="1"/>
  </cols>
  <sheetData>
    <row r="1" spans="2:21" ht="15.75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3"/>
      <c r="M1" s="2" t="s">
        <v>1</v>
      </c>
      <c r="N1" s="2"/>
      <c r="O1" s="2"/>
      <c r="P1" s="2"/>
      <c r="Q1" s="2"/>
      <c r="R1" s="2"/>
      <c r="S1" s="2"/>
      <c r="T1" s="2"/>
      <c r="U1" s="2"/>
    </row>
    <row r="2" spans="2:21" ht="15.75">
      <c r="B2" s="4"/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6" t="s">
        <v>11</v>
      </c>
      <c r="M2" s="5" t="s">
        <v>2</v>
      </c>
      <c r="N2" s="5" t="s">
        <v>3</v>
      </c>
      <c r="O2" s="5" t="s">
        <v>4</v>
      </c>
      <c r="P2" s="5" t="s">
        <v>5</v>
      </c>
      <c r="Q2" s="5" t="s">
        <v>6</v>
      </c>
      <c r="R2" s="5" t="s">
        <v>7</v>
      </c>
      <c r="S2" s="5" t="s">
        <v>8</v>
      </c>
      <c r="T2" s="5" t="s">
        <v>12</v>
      </c>
      <c r="U2" s="5" t="s">
        <v>10</v>
      </c>
    </row>
    <row r="3" spans="2:17" ht="15.75">
      <c r="B3" s="5"/>
      <c r="C3" s="4"/>
      <c r="D3" s="5" t="s">
        <v>13</v>
      </c>
      <c r="E3" s="5"/>
      <c r="F3" s="5"/>
      <c r="G3" s="5"/>
      <c r="L3" s="7" t="s">
        <v>14</v>
      </c>
      <c r="M3" s="4"/>
      <c r="N3" s="5" t="s">
        <v>13</v>
      </c>
      <c r="O3" s="5"/>
      <c r="P3" s="5"/>
      <c r="Q3" s="5"/>
    </row>
    <row r="4" spans="2:12" ht="15.75">
      <c r="B4" s="8"/>
      <c r="C4" s="8"/>
      <c r="D4" s="8"/>
      <c r="E4" s="8"/>
      <c r="F4" s="8"/>
      <c r="G4" s="8"/>
      <c r="L4" s="9"/>
    </row>
    <row r="5" spans="1:21" ht="15.75">
      <c r="A5" s="20" t="s">
        <v>52</v>
      </c>
      <c r="B5" s="8" t="s">
        <v>15</v>
      </c>
      <c r="C5" s="8">
        <v>85602</v>
      </c>
      <c r="D5" s="8">
        <v>529199</v>
      </c>
      <c r="E5" s="8">
        <v>352226</v>
      </c>
      <c r="F5" s="8">
        <v>39564</v>
      </c>
      <c r="G5" s="8">
        <v>444442</v>
      </c>
      <c r="H5" s="8">
        <v>280806</v>
      </c>
      <c r="I5" s="8">
        <v>104873</v>
      </c>
      <c r="J5" s="8">
        <v>330</v>
      </c>
      <c r="K5" s="8">
        <v>38</v>
      </c>
      <c r="L5" s="10">
        <v>1681697</v>
      </c>
      <c r="M5" s="11">
        <f aca="true" t="shared" si="0" ref="M5:U18">+C5/$L5*1000</f>
        <v>50.90215419305618</v>
      </c>
      <c r="N5" s="11">
        <f t="shared" si="0"/>
        <v>314.68153894548186</v>
      </c>
      <c r="O5" s="11">
        <f t="shared" si="0"/>
        <v>209.4467671643584</v>
      </c>
      <c r="P5" s="11">
        <f t="shared" si="0"/>
        <v>23.526235701199443</v>
      </c>
      <c r="Q5" s="11">
        <f t="shared" si="0"/>
        <v>264.28185338976044</v>
      </c>
      <c r="R5" s="11">
        <f t="shared" si="0"/>
        <v>166.97776115435778</v>
      </c>
      <c r="S5" s="11">
        <f t="shared" si="0"/>
        <v>62.361412311492494</v>
      </c>
      <c r="T5" s="12">
        <f t="shared" si="0"/>
        <v>0.1962303554088519</v>
      </c>
      <c r="U5" s="12">
        <f t="shared" si="0"/>
        <v>0.022596222744049613</v>
      </c>
    </row>
    <row r="6" spans="1:21" ht="15.75">
      <c r="A6" s="20" t="s">
        <v>53</v>
      </c>
      <c r="B6" s="8" t="s">
        <v>16</v>
      </c>
      <c r="C6" s="8">
        <v>48739</v>
      </c>
      <c r="D6" s="8">
        <v>487994</v>
      </c>
      <c r="E6" s="8">
        <v>150640</v>
      </c>
      <c r="F6" s="8">
        <v>18277</v>
      </c>
      <c r="G6" s="8">
        <v>242557</v>
      </c>
      <c r="H6" s="8">
        <v>246185</v>
      </c>
      <c r="I6" s="8">
        <v>84353</v>
      </c>
      <c r="J6" s="8">
        <v>46</v>
      </c>
      <c r="K6" s="8">
        <v>17</v>
      </c>
      <c r="L6" s="10">
        <v>707450</v>
      </c>
      <c r="M6" s="11">
        <f t="shared" si="0"/>
        <v>68.8939147642943</v>
      </c>
      <c r="N6" s="11">
        <f t="shared" si="0"/>
        <v>689.7929182274366</v>
      </c>
      <c r="O6" s="11">
        <f t="shared" si="0"/>
        <v>212.93377623860343</v>
      </c>
      <c r="P6" s="11">
        <f t="shared" si="0"/>
        <v>25.83504134567814</v>
      </c>
      <c r="Q6" s="11">
        <f t="shared" si="0"/>
        <v>342.8609795745282</v>
      </c>
      <c r="R6" s="11">
        <f t="shared" si="0"/>
        <v>347.989257191321</v>
      </c>
      <c r="S6" s="11">
        <f t="shared" si="0"/>
        <v>119.23528164534595</v>
      </c>
      <c r="T6" s="12">
        <f t="shared" si="0"/>
        <v>0.0650222630574599</v>
      </c>
      <c r="U6" s="12">
        <f t="shared" si="0"/>
        <v>0.024029966782104742</v>
      </c>
    </row>
    <row r="7" spans="1:21" ht="15.75">
      <c r="A7" s="20" t="s">
        <v>54</v>
      </c>
      <c r="B7" s="8" t="s">
        <v>17</v>
      </c>
      <c r="C7" s="8">
        <v>12830</v>
      </c>
      <c r="D7" s="8">
        <v>187370</v>
      </c>
      <c r="E7" s="8">
        <v>122307</v>
      </c>
      <c r="F7" s="8">
        <v>39888</v>
      </c>
      <c r="G7" s="8">
        <v>19267</v>
      </c>
      <c r="H7">
        <v>96266</v>
      </c>
      <c r="I7">
        <v>13127</v>
      </c>
      <c r="J7">
        <v>16</v>
      </c>
      <c r="L7" s="10">
        <v>146769</v>
      </c>
      <c r="M7" s="11">
        <f t="shared" si="0"/>
        <v>87.41628000463312</v>
      </c>
      <c r="N7" s="11">
        <f t="shared" si="0"/>
        <v>1276.6319863186368</v>
      </c>
      <c r="O7" s="11">
        <f t="shared" si="0"/>
        <v>833.3299266193815</v>
      </c>
      <c r="P7" s="11">
        <f t="shared" si="0"/>
        <v>271.7740122232897</v>
      </c>
      <c r="Q7" s="11">
        <f t="shared" si="0"/>
        <v>131.27431542083139</v>
      </c>
      <c r="R7" s="11">
        <f t="shared" si="0"/>
        <v>655.9014505788007</v>
      </c>
      <c r="S7" s="11">
        <f t="shared" si="0"/>
        <v>89.43986809203578</v>
      </c>
      <c r="T7" s="12">
        <f t="shared" si="0"/>
        <v>0.10901484645940218</v>
      </c>
      <c r="U7" s="12">
        <f t="shared" si="0"/>
        <v>0</v>
      </c>
    </row>
    <row r="8" spans="1:21" ht="15.75">
      <c r="A8" s="20" t="s">
        <v>55</v>
      </c>
      <c r="B8" s="8" t="s">
        <v>18</v>
      </c>
      <c r="C8" s="8">
        <v>62290</v>
      </c>
      <c r="D8" s="8">
        <v>576105</v>
      </c>
      <c r="E8" s="8">
        <v>193735</v>
      </c>
      <c r="F8" s="8">
        <v>33589</v>
      </c>
      <c r="G8" s="8">
        <v>545901</v>
      </c>
      <c r="H8" s="8">
        <v>264750</v>
      </c>
      <c r="I8" s="8">
        <v>111648</v>
      </c>
      <c r="J8" s="8">
        <v>282</v>
      </c>
      <c r="K8" s="8">
        <v>38</v>
      </c>
      <c r="L8" s="10">
        <v>1056773</v>
      </c>
      <c r="M8" s="11">
        <f t="shared" si="0"/>
        <v>58.94359526596535</v>
      </c>
      <c r="N8" s="11">
        <f t="shared" si="0"/>
        <v>545.154919741515</v>
      </c>
      <c r="O8" s="11">
        <f t="shared" si="0"/>
        <v>183.32697750604908</v>
      </c>
      <c r="P8" s="11">
        <f t="shared" si="0"/>
        <v>31.784498657706056</v>
      </c>
      <c r="Q8" s="11">
        <f t="shared" si="0"/>
        <v>516.5735687796716</v>
      </c>
      <c r="R8" s="11">
        <f t="shared" si="0"/>
        <v>250.52683972811568</v>
      </c>
      <c r="S8" s="11">
        <f t="shared" si="0"/>
        <v>105.64993617361533</v>
      </c>
      <c r="T8" s="12">
        <f t="shared" si="0"/>
        <v>0.266850118237313</v>
      </c>
      <c r="U8" s="12">
        <f t="shared" si="0"/>
        <v>0.035958526570985444</v>
      </c>
    </row>
    <row r="9" spans="1:21" ht="15.75">
      <c r="A9" s="20" t="s">
        <v>56</v>
      </c>
      <c r="B9" s="8" t="s">
        <v>19</v>
      </c>
      <c r="C9" s="8">
        <v>23737</v>
      </c>
      <c r="D9" s="8">
        <v>230114</v>
      </c>
      <c r="E9" s="8">
        <v>152993</v>
      </c>
      <c r="F9" s="8">
        <v>34232</v>
      </c>
      <c r="G9" s="8">
        <v>129127</v>
      </c>
      <c r="H9" s="8">
        <v>89710</v>
      </c>
      <c r="I9" s="8">
        <v>47714</v>
      </c>
      <c r="J9" s="8">
        <v>190</v>
      </c>
      <c r="K9" s="8">
        <v>71</v>
      </c>
      <c r="L9" s="10">
        <v>332456</v>
      </c>
      <c r="M9" s="11">
        <f t="shared" si="0"/>
        <v>71.39892196260558</v>
      </c>
      <c r="N9" s="11">
        <f t="shared" si="0"/>
        <v>692.1637750559473</v>
      </c>
      <c r="O9" s="11">
        <f t="shared" si="0"/>
        <v>460.1902206607792</v>
      </c>
      <c r="P9" s="11">
        <f t="shared" si="0"/>
        <v>102.96700916813052</v>
      </c>
      <c r="Q9" s="11">
        <f t="shared" si="0"/>
        <v>388.40327742618575</v>
      </c>
      <c r="R9" s="11">
        <f t="shared" si="0"/>
        <v>269.8402194576124</v>
      </c>
      <c r="S9" s="11">
        <f t="shared" si="0"/>
        <v>143.51974396611882</v>
      </c>
      <c r="T9" s="12">
        <f t="shared" si="0"/>
        <v>0.5715041990519046</v>
      </c>
      <c r="U9" s="12">
        <f t="shared" si="0"/>
        <v>0.2135620954351854</v>
      </c>
    </row>
    <row r="10" spans="1:21" ht="15.75">
      <c r="A10" s="20" t="s">
        <v>57</v>
      </c>
      <c r="B10" s="8" t="s">
        <v>20</v>
      </c>
      <c r="C10" s="8">
        <v>20753</v>
      </c>
      <c r="D10" s="8">
        <v>189063</v>
      </c>
      <c r="E10" s="8">
        <v>82068</v>
      </c>
      <c r="F10" s="8">
        <v>23852</v>
      </c>
      <c r="G10" s="8">
        <v>94689</v>
      </c>
      <c r="H10" s="8">
        <v>78970</v>
      </c>
      <c r="I10" s="8">
        <v>55988</v>
      </c>
      <c r="J10" s="8">
        <v>295</v>
      </c>
      <c r="K10" s="8">
        <v>31</v>
      </c>
      <c r="L10" s="10">
        <v>451941</v>
      </c>
      <c r="M10" s="11">
        <f t="shared" si="0"/>
        <v>45.91971075870523</v>
      </c>
      <c r="N10" s="11">
        <f t="shared" si="0"/>
        <v>418.33557920170995</v>
      </c>
      <c r="O10" s="11">
        <f t="shared" si="0"/>
        <v>181.59007481065007</v>
      </c>
      <c r="P10" s="11">
        <f t="shared" si="0"/>
        <v>52.7768005115712</v>
      </c>
      <c r="Q10" s="11">
        <f t="shared" si="0"/>
        <v>209.5162864179174</v>
      </c>
      <c r="R10" s="11">
        <f t="shared" si="0"/>
        <v>174.73519773598767</v>
      </c>
      <c r="S10" s="11">
        <f t="shared" si="0"/>
        <v>123.88342726152307</v>
      </c>
      <c r="T10" s="12">
        <f t="shared" si="0"/>
        <v>0.652740070053392</v>
      </c>
      <c r="U10" s="12">
        <f t="shared" si="0"/>
        <v>0.06859302431069542</v>
      </c>
    </row>
    <row r="11" spans="1:21" ht="15.75">
      <c r="A11" s="20" t="s">
        <v>58</v>
      </c>
      <c r="B11" s="8" t="s">
        <v>21</v>
      </c>
      <c r="C11" s="8">
        <v>9548</v>
      </c>
      <c r="D11" s="8">
        <v>110448</v>
      </c>
      <c r="E11" s="8">
        <v>350246</v>
      </c>
      <c r="F11" s="8">
        <v>14994</v>
      </c>
      <c r="G11" s="8">
        <v>67493</v>
      </c>
      <c r="H11" s="8">
        <v>51707</v>
      </c>
      <c r="I11" s="8">
        <v>39434</v>
      </c>
      <c r="J11" s="8">
        <v>11701</v>
      </c>
      <c r="K11" s="8">
        <v>2021</v>
      </c>
      <c r="L11" s="10">
        <v>520978</v>
      </c>
      <c r="M11" s="11">
        <f t="shared" si="0"/>
        <v>18.32706947318313</v>
      </c>
      <c r="N11" s="11">
        <f t="shared" si="0"/>
        <v>212.00127452598767</v>
      </c>
      <c r="O11" s="11">
        <f t="shared" si="0"/>
        <v>672.2855859556449</v>
      </c>
      <c r="P11" s="11">
        <f t="shared" si="0"/>
        <v>28.780485932227464</v>
      </c>
      <c r="Q11" s="11">
        <f t="shared" si="0"/>
        <v>129.55057603200135</v>
      </c>
      <c r="R11" s="11">
        <f t="shared" si="0"/>
        <v>99.24987235545454</v>
      </c>
      <c r="S11" s="11">
        <f t="shared" si="0"/>
        <v>75.69225571905147</v>
      </c>
      <c r="T11" s="12">
        <f t="shared" si="0"/>
        <v>22.459681598839104</v>
      </c>
      <c r="U11" s="12">
        <f t="shared" si="0"/>
        <v>3.879242501602755</v>
      </c>
    </row>
    <row r="12" spans="1:21" ht="15.75">
      <c r="A12" s="20" t="s">
        <v>59</v>
      </c>
      <c r="B12" s="8" t="s">
        <v>51</v>
      </c>
      <c r="C12" s="8">
        <v>17866</v>
      </c>
      <c r="D12" s="8">
        <v>432692</v>
      </c>
      <c r="E12" s="8">
        <v>264473</v>
      </c>
      <c r="F12" s="8">
        <v>139969</v>
      </c>
      <c r="G12" s="8">
        <v>67583</v>
      </c>
      <c r="H12" s="8">
        <v>255772</v>
      </c>
      <c r="I12" s="8">
        <v>36412</v>
      </c>
      <c r="J12" s="8">
        <v>2686</v>
      </c>
      <c r="K12" s="8">
        <v>2109</v>
      </c>
      <c r="L12" s="10">
        <v>851016</v>
      </c>
      <c r="M12" s="11">
        <f t="shared" si="0"/>
        <v>20.993729847617438</v>
      </c>
      <c r="N12" s="11">
        <f t="shared" si="0"/>
        <v>508.44167442210255</v>
      </c>
      <c r="O12" s="11">
        <f t="shared" si="0"/>
        <v>310.7732404561136</v>
      </c>
      <c r="P12" s="11">
        <f t="shared" si="0"/>
        <v>164.47281837239254</v>
      </c>
      <c r="Q12" s="11">
        <f t="shared" si="0"/>
        <v>79.41448809423089</v>
      </c>
      <c r="R12" s="11">
        <f t="shared" si="0"/>
        <v>300.54899085328594</v>
      </c>
      <c r="S12" s="11">
        <f t="shared" si="0"/>
        <v>42.786504601558605</v>
      </c>
      <c r="T12" s="12">
        <f t="shared" si="0"/>
        <v>3.1562273799787546</v>
      </c>
      <c r="U12" s="12">
        <f t="shared" si="0"/>
        <v>2.478214275642291</v>
      </c>
    </row>
    <row r="13" spans="1:21" ht="15.75">
      <c r="A13" s="20" t="s">
        <v>60</v>
      </c>
      <c r="B13" s="8" t="s">
        <v>22</v>
      </c>
      <c r="C13" s="8">
        <v>188568</v>
      </c>
      <c r="D13" s="8">
        <v>1835802</v>
      </c>
      <c r="E13" s="8">
        <v>1269942</v>
      </c>
      <c r="F13" s="8">
        <v>136911</v>
      </c>
      <c r="G13" s="8">
        <v>577274</v>
      </c>
      <c r="H13" s="8">
        <v>964988</v>
      </c>
      <c r="I13" s="8">
        <v>272374</v>
      </c>
      <c r="J13" s="8">
        <v>434</v>
      </c>
      <c r="K13" s="8">
        <v>92</v>
      </c>
      <c r="L13" s="10">
        <v>4705525</v>
      </c>
      <c r="M13" s="11">
        <f t="shared" si="0"/>
        <v>40.07374309986665</v>
      </c>
      <c r="N13" s="11">
        <f t="shared" si="0"/>
        <v>390.1375510702844</v>
      </c>
      <c r="O13" s="11">
        <f t="shared" si="0"/>
        <v>269.8831692531652</v>
      </c>
      <c r="P13" s="11">
        <f t="shared" si="0"/>
        <v>29.095796962081806</v>
      </c>
      <c r="Q13" s="11">
        <f t="shared" si="0"/>
        <v>122.68004101561462</v>
      </c>
      <c r="R13" s="11">
        <f t="shared" si="0"/>
        <v>205.07552292252194</v>
      </c>
      <c r="S13" s="11">
        <f t="shared" si="0"/>
        <v>57.883870556420376</v>
      </c>
      <c r="T13" s="12">
        <f t="shared" si="0"/>
        <v>0.0922320038677937</v>
      </c>
      <c r="U13" s="12">
        <f t="shared" si="0"/>
        <v>0.01955148469086871</v>
      </c>
    </row>
    <row r="14" spans="1:21" ht="15.75">
      <c r="A14" s="20" t="s">
        <v>61</v>
      </c>
      <c r="B14" s="8" t="s">
        <v>23</v>
      </c>
      <c r="C14" s="8">
        <v>130486</v>
      </c>
      <c r="D14" s="8">
        <v>586267</v>
      </c>
      <c r="E14" s="8">
        <v>469244</v>
      </c>
      <c r="F14" s="8">
        <v>55067</v>
      </c>
      <c r="G14" s="8">
        <v>326601</v>
      </c>
      <c r="H14" s="8">
        <v>344052</v>
      </c>
      <c r="I14" s="8">
        <v>60224</v>
      </c>
      <c r="J14" s="8">
        <v>373</v>
      </c>
      <c r="K14" s="8">
        <v>48</v>
      </c>
      <c r="L14" s="10">
        <v>1867094</v>
      </c>
      <c r="M14" s="11">
        <f t="shared" si="0"/>
        <v>69.88721510539908</v>
      </c>
      <c r="N14" s="11">
        <f t="shared" si="0"/>
        <v>313.99972363469647</v>
      </c>
      <c r="O14" s="11">
        <f t="shared" si="0"/>
        <v>251.32317922932646</v>
      </c>
      <c r="P14" s="11">
        <f t="shared" si="0"/>
        <v>29.49342668339141</v>
      </c>
      <c r="Q14" s="11">
        <f t="shared" si="0"/>
        <v>174.92477614946006</v>
      </c>
      <c r="R14" s="11">
        <f t="shared" si="0"/>
        <v>184.2713864433178</v>
      </c>
      <c r="S14" s="11">
        <f t="shared" si="0"/>
        <v>32.255472943515436</v>
      </c>
      <c r="T14" s="12">
        <f t="shared" si="0"/>
        <v>0.19977569420714758</v>
      </c>
      <c r="U14" s="12">
        <f t="shared" si="0"/>
        <v>0.02570840032692516</v>
      </c>
    </row>
    <row r="15" spans="1:21" ht="15.75">
      <c r="A15" s="20" t="s">
        <v>62</v>
      </c>
      <c r="B15" s="8" t="s">
        <v>24</v>
      </c>
      <c r="C15" s="8">
        <v>26259</v>
      </c>
      <c r="D15" s="8">
        <v>192723</v>
      </c>
      <c r="E15" s="8">
        <v>105080</v>
      </c>
      <c r="F15" s="8">
        <v>9369</v>
      </c>
      <c r="G15" s="8">
        <v>81238</v>
      </c>
      <c r="H15" s="8">
        <v>116410</v>
      </c>
      <c r="I15" s="8">
        <v>9638</v>
      </c>
      <c r="J15" s="8">
        <v>126</v>
      </c>
      <c r="K15" s="8">
        <v>1</v>
      </c>
      <c r="L15" s="10">
        <v>443912</v>
      </c>
      <c r="M15" s="11">
        <f t="shared" si="0"/>
        <v>59.15361603200634</v>
      </c>
      <c r="N15" s="11">
        <f t="shared" si="0"/>
        <v>434.1468579358071</v>
      </c>
      <c r="O15" s="11">
        <f t="shared" si="0"/>
        <v>236.713582872281</v>
      </c>
      <c r="P15" s="11">
        <f t="shared" si="0"/>
        <v>21.105534430247438</v>
      </c>
      <c r="Q15" s="11">
        <f t="shared" si="0"/>
        <v>183.0047396781344</v>
      </c>
      <c r="R15" s="11">
        <f t="shared" si="0"/>
        <v>262.2366595181027</v>
      </c>
      <c r="S15" s="11">
        <f t="shared" si="0"/>
        <v>21.71151038944656</v>
      </c>
      <c r="T15" s="12">
        <f t="shared" si="0"/>
        <v>0.2838400403683613</v>
      </c>
      <c r="U15" s="12">
        <f t="shared" si="0"/>
        <v>0.0022526987330822325</v>
      </c>
    </row>
    <row r="16" spans="1:21" ht="15.75">
      <c r="A16" s="20" t="s">
        <v>63</v>
      </c>
      <c r="B16" s="8" t="s">
        <v>25</v>
      </c>
      <c r="C16" s="8">
        <v>612222</v>
      </c>
      <c r="D16" s="8">
        <v>2325650</v>
      </c>
      <c r="E16" s="8">
        <v>810832</v>
      </c>
      <c r="F16" s="8">
        <v>41805</v>
      </c>
      <c r="G16" s="8">
        <v>683567</v>
      </c>
      <c r="H16">
        <f>585405+440678</f>
        <v>1026083</v>
      </c>
      <c r="I16">
        <f>374918+98591</f>
        <v>473509</v>
      </c>
      <c r="J16">
        <f>672+341</f>
        <v>1013</v>
      </c>
      <c r="K16">
        <f>862+206</f>
        <v>1068</v>
      </c>
      <c r="L16" s="9">
        <v>4597470</v>
      </c>
      <c r="M16" s="11">
        <f t="shared" si="0"/>
        <v>133.16497986936292</v>
      </c>
      <c r="N16" s="11">
        <f t="shared" si="0"/>
        <v>505.85430682527567</v>
      </c>
      <c r="O16" s="11">
        <f t="shared" si="0"/>
        <v>176.36482674166442</v>
      </c>
      <c r="P16" s="11">
        <f t="shared" si="0"/>
        <v>9.093044652819922</v>
      </c>
      <c r="Q16" s="11">
        <f t="shared" si="0"/>
        <v>148.68329755278447</v>
      </c>
      <c r="R16" s="11">
        <f t="shared" si="0"/>
        <v>223.18427308932957</v>
      </c>
      <c r="S16" s="11">
        <f t="shared" si="0"/>
        <v>102.99338549245564</v>
      </c>
      <c r="T16" s="12">
        <f t="shared" si="0"/>
        <v>0.22033857752198494</v>
      </c>
      <c r="U16" s="12">
        <f t="shared" si="0"/>
        <v>0.23230167896691006</v>
      </c>
    </row>
    <row r="17" spans="1:21" ht="15.75">
      <c r="A17" s="20" t="s">
        <v>64</v>
      </c>
      <c r="B17" s="8" t="s">
        <v>26</v>
      </c>
      <c r="C17" s="8">
        <v>33915</v>
      </c>
      <c r="D17" s="8">
        <v>215166</v>
      </c>
      <c r="E17" s="8">
        <v>145236</v>
      </c>
      <c r="F17" s="8">
        <v>16014</v>
      </c>
      <c r="G17" s="8">
        <v>87992</v>
      </c>
      <c r="H17" s="8">
        <v>73042</v>
      </c>
      <c r="I17" s="8">
        <v>66995</v>
      </c>
      <c r="J17" s="8">
        <v>70</v>
      </c>
      <c r="K17" s="8">
        <v>43</v>
      </c>
      <c r="L17" s="10">
        <v>456920</v>
      </c>
      <c r="M17" s="11">
        <f t="shared" si="0"/>
        <v>74.22524730806268</v>
      </c>
      <c r="N17" s="11">
        <f t="shared" si="0"/>
        <v>470.90519128074936</v>
      </c>
      <c r="O17" s="11">
        <f t="shared" si="0"/>
        <v>317.8587061192331</v>
      </c>
      <c r="P17" s="11">
        <f t="shared" si="0"/>
        <v>35.04771075899501</v>
      </c>
      <c r="Q17" s="11">
        <f t="shared" si="0"/>
        <v>192.57638098573054</v>
      </c>
      <c r="R17" s="11">
        <f t="shared" si="0"/>
        <v>159.85730543640025</v>
      </c>
      <c r="S17" s="11">
        <f t="shared" si="0"/>
        <v>146.62304123260088</v>
      </c>
      <c r="T17" s="12">
        <f t="shared" si="0"/>
        <v>0.15319968484636262</v>
      </c>
      <c r="U17" s="12">
        <f t="shared" si="0"/>
        <v>0.09410837783419418</v>
      </c>
    </row>
    <row r="18" spans="1:21" ht="15.75">
      <c r="A18" s="20" t="s">
        <v>65</v>
      </c>
      <c r="B18" s="8" t="s">
        <v>27</v>
      </c>
      <c r="C18" s="8">
        <v>22006</v>
      </c>
      <c r="D18" s="8">
        <v>114775</v>
      </c>
      <c r="E18" s="8">
        <v>815632</v>
      </c>
      <c r="F18" s="8">
        <v>424087</v>
      </c>
      <c r="G18" s="8">
        <v>42218</v>
      </c>
      <c r="H18" s="8">
        <v>38366</v>
      </c>
      <c r="I18" s="8">
        <v>52156</v>
      </c>
      <c r="J18" s="8">
        <v>17758</v>
      </c>
      <c r="K18" s="8">
        <v>6318</v>
      </c>
      <c r="L18" s="13">
        <v>404499</v>
      </c>
      <c r="M18" s="11">
        <f t="shared" si="0"/>
        <v>54.4031011201511</v>
      </c>
      <c r="N18" s="11">
        <f t="shared" si="0"/>
        <v>283.74606612130066</v>
      </c>
      <c r="O18" s="11">
        <f t="shared" si="0"/>
        <v>2016.4005349827812</v>
      </c>
      <c r="P18" s="11">
        <f t="shared" si="0"/>
        <v>1048.4253360329692</v>
      </c>
      <c r="Q18" s="11">
        <f t="shared" si="0"/>
        <v>104.3710862078769</v>
      </c>
      <c r="R18" s="11">
        <f t="shared" si="0"/>
        <v>94.84819492755236</v>
      </c>
      <c r="S18" s="11">
        <f t="shared" si="0"/>
        <v>128.93975016007457</v>
      </c>
      <c r="T18" s="12">
        <f t="shared" si="0"/>
        <v>43.901221016615615</v>
      </c>
      <c r="U18" s="12">
        <f t="shared" si="0"/>
        <v>15.619321679410826</v>
      </c>
    </row>
    <row r="19" spans="2:21" ht="15.75">
      <c r="B19" s="13" t="s">
        <v>28</v>
      </c>
      <c r="C19" s="8"/>
      <c r="D19" s="8"/>
      <c r="E19" s="8"/>
      <c r="F19" s="8"/>
      <c r="G19" s="8"/>
      <c r="H19" s="8"/>
      <c r="I19" s="8"/>
      <c r="J19" s="8"/>
      <c r="K19" s="8"/>
      <c r="L19" s="13"/>
      <c r="M19" s="11"/>
      <c r="N19" s="11"/>
      <c r="O19" s="11"/>
      <c r="P19" s="11"/>
      <c r="Q19" s="11"/>
      <c r="R19" s="11"/>
      <c r="S19" s="11"/>
      <c r="T19" s="12"/>
      <c r="U19" s="12"/>
    </row>
    <row r="20" spans="1:21" ht="15.75">
      <c r="A20" s="20" t="s">
        <v>66</v>
      </c>
      <c r="B20" s="8" t="s">
        <v>29</v>
      </c>
      <c r="C20" s="8">
        <v>295973</v>
      </c>
      <c r="D20" s="8">
        <v>537779</v>
      </c>
      <c r="E20" s="8">
        <v>2145264</v>
      </c>
      <c r="F20" s="8">
        <v>3827</v>
      </c>
      <c r="G20" s="8">
        <v>528938</v>
      </c>
      <c r="H20" s="14">
        <v>194934</v>
      </c>
      <c r="I20" s="14">
        <v>149963</v>
      </c>
      <c r="J20" s="14">
        <v>8761</v>
      </c>
      <c r="K20" s="14">
        <v>197</v>
      </c>
      <c r="L20" s="10">
        <v>1769451</v>
      </c>
      <c r="M20" s="11">
        <f aca="true" t="shared" si="1" ref="M20:U31">+C20/$L20*1000</f>
        <v>167.2682656937095</v>
      </c>
      <c r="N20" s="11">
        <f t="shared" si="1"/>
        <v>303.9242115209746</v>
      </c>
      <c r="O20" s="11">
        <f t="shared" si="1"/>
        <v>1212.3896055895302</v>
      </c>
      <c r="P20" s="11">
        <f t="shared" si="1"/>
        <v>2.162817732731791</v>
      </c>
      <c r="Q20" s="11">
        <f t="shared" si="1"/>
        <v>298.92774651572716</v>
      </c>
      <c r="R20" s="11">
        <f t="shared" si="1"/>
        <v>110.16637363792499</v>
      </c>
      <c r="S20" s="11">
        <f t="shared" si="1"/>
        <v>84.751145976916</v>
      </c>
      <c r="T20" s="12">
        <f t="shared" si="1"/>
        <v>4.951253241824724</v>
      </c>
      <c r="U20" s="12">
        <f t="shared" si="1"/>
        <v>0.11133396742831533</v>
      </c>
    </row>
    <row r="21" spans="1:21" ht="15.75">
      <c r="A21" s="20" t="s">
        <v>67</v>
      </c>
      <c r="B21" s="8" t="s">
        <v>30</v>
      </c>
      <c r="C21" s="8">
        <v>252625</v>
      </c>
      <c r="D21" s="8">
        <v>713150</v>
      </c>
      <c r="E21" s="8">
        <v>1602102</v>
      </c>
      <c r="F21" s="8">
        <v>10060</v>
      </c>
      <c r="G21" s="8">
        <v>666897</v>
      </c>
      <c r="H21" s="14">
        <v>285005</v>
      </c>
      <c r="I21" s="14">
        <v>180985</v>
      </c>
      <c r="J21" s="14">
        <v>3765</v>
      </c>
      <c r="K21" s="14">
        <v>272</v>
      </c>
      <c r="L21" s="10">
        <v>1814229</v>
      </c>
      <c r="M21" s="11">
        <f t="shared" si="1"/>
        <v>139.24647880725092</v>
      </c>
      <c r="N21" s="11">
        <f t="shared" si="1"/>
        <v>393.0870909901672</v>
      </c>
      <c r="O21" s="11">
        <f t="shared" si="1"/>
        <v>883.0759512718626</v>
      </c>
      <c r="P21" s="11">
        <f t="shared" si="1"/>
        <v>5.545055227316948</v>
      </c>
      <c r="Q21" s="11">
        <f t="shared" si="1"/>
        <v>367.59251450616216</v>
      </c>
      <c r="R21" s="11">
        <f t="shared" si="1"/>
        <v>157.09428082121937</v>
      </c>
      <c r="S21" s="11">
        <f t="shared" si="1"/>
        <v>99.75863025009522</v>
      </c>
      <c r="T21" s="12">
        <f t="shared" si="1"/>
        <v>2.075261722748341</v>
      </c>
      <c r="U21" s="12">
        <f t="shared" si="1"/>
        <v>0.14992594650399702</v>
      </c>
    </row>
    <row r="22" spans="1:21" ht="15.75">
      <c r="A22" s="20" t="s">
        <v>68</v>
      </c>
      <c r="B22" s="8" t="s">
        <v>31</v>
      </c>
      <c r="C22" s="8">
        <v>193980</v>
      </c>
      <c r="D22" s="8">
        <v>631129</v>
      </c>
      <c r="E22" s="8">
        <v>1622052</v>
      </c>
      <c r="F22" s="8">
        <v>21647</v>
      </c>
      <c r="G22" s="8">
        <v>382257</v>
      </c>
      <c r="H22" s="14">
        <v>247641</v>
      </c>
      <c r="I22" s="14">
        <v>159542</v>
      </c>
      <c r="J22" s="14">
        <v>4500</v>
      </c>
      <c r="K22" s="14">
        <v>353</v>
      </c>
      <c r="L22" s="13">
        <v>1651171</v>
      </c>
      <c r="M22" s="11">
        <f t="shared" si="1"/>
        <v>117.48026097842076</v>
      </c>
      <c r="N22" s="11">
        <f t="shared" si="1"/>
        <v>382.23115594932324</v>
      </c>
      <c r="O22" s="11">
        <f t="shared" si="1"/>
        <v>982.3646369758189</v>
      </c>
      <c r="P22" s="11">
        <f t="shared" si="1"/>
        <v>13.110089748427026</v>
      </c>
      <c r="Q22" s="11">
        <f t="shared" si="1"/>
        <v>231.50660955164548</v>
      </c>
      <c r="R22" s="11">
        <f t="shared" si="1"/>
        <v>149.97901489306682</v>
      </c>
      <c r="S22" s="11">
        <f t="shared" si="1"/>
        <v>96.6235477730653</v>
      </c>
      <c r="T22" s="12">
        <f t="shared" si="1"/>
        <v>2.725338562753343</v>
      </c>
      <c r="U22" s="12">
        <f t="shared" si="1"/>
        <v>0.21378766947820668</v>
      </c>
    </row>
    <row r="23" spans="1:21" ht="15.75">
      <c r="A23" s="20" t="s">
        <v>69</v>
      </c>
      <c r="B23" s="8" t="s">
        <v>32</v>
      </c>
      <c r="C23" s="8">
        <v>136136</v>
      </c>
      <c r="D23" s="8">
        <v>746686</v>
      </c>
      <c r="E23" s="8">
        <v>873088</v>
      </c>
      <c r="F23" s="8">
        <v>38843</v>
      </c>
      <c r="G23" s="8">
        <v>367395</v>
      </c>
      <c r="H23" s="14">
        <v>268039</v>
      </c>
      <c r="I23" s="14">
        <v>182508</v>
      </c>
      <c r="J23" s="14">
        <v>2173</v>
      </c>
      <c r="K23" s="14">
        <v>189</v>
      </c>
      <c r="L23" s="13">
        <v>1343386</v>
      </c>
      <c r="M23" s="11">
        <f t="shared" si="1"/>
        <v>101.33796243224211</v>
      </c>
      <c r="N23" s="11">
        <f t="shared" si="1"/>
        <v>555.8238659625752</v>
      </c>
      <c r="O23" s="11">
        <f t="shared" si="1"/>
        <v>649.9159586299098</v>
      </c>
      <c r="P23" s="11">
        <f t="shared" si="1"/>
        <v>28.914251004551186</v>
      </c>
      <c r="Q23" s="11">
        <f t="shared" si="1"/>
        <v>273.4843150070047</v>
      </c>
      <c r="R23" s="11">
        <f t="shared" si="1"/>
        <v>199.5249317768683</v>
      </c>
      <c r="S23" s="11">
        <f t="shared" si="1"/>
        <v>135.85670834741467</v>
      </c>
      <c r="T23" s="12">
        <f t="shared" si="1"/>
        <v>1.6175544482375133</v>
      </c>
      <c r="U23" s="12">
        <f t="shared" si="1"/>
        <v>0.1406892732245237</v>
      </c>
    </row>
    <row r="24" spans="1:21" ht="15.75">
      <c r="A24" s="20" t="s">
        <v>70</v>
      </c>
      <c r="B24" s="8" t="s">
        <v>33</v>
      </c>
      <c r="C24" s="8">
        <v>262653</v>
      </c>
      <c r="D24" s="8">
        <v>610048</v>
      </c>
      <c r="E24" s="8">
        <v>1132068</v>
      </c>
      <c r="F24" s="8">
        <v>29262</v>
      </c>
      <c r="G24" s="8">
        <v>619256</v>
      </c>
      <c r="H24" s="14">
        <v>219946</v>
      </c>
      <c r="I24" s="14">
        <v>143565</v>
      </c>
      <c r="J24" s="14">
        <v>2236</v>
      </c>
      <c r="K24" s="14">
        <v>142</v>
      </c>
      <c r="L24" s="13">
        <v>1547548</v>
      </c>
      <c r="M24" s="11">
        <f t="shared" si="1"/>
        <v>169.72203770093074</v>
      </c>
      <c r="N24" s="11">
        <f t="shared" si="1"/>
        <v>394.20295848658657</v>
      </c>
      <c r="O24" s="11">
        <f t="shared" si="1"/>
        <v>731.5236748714741</v>
      </c>
      <c r="P24" s="11">
        <f t="shared" si="1"/>
        <v>18.90862189734987</v>
      </c>
      <c r="Q24" s="11">
        <f t="shared" si="1"/>
        <v>400.1530162553924</v>
      </c>
      <c r="R24" s="11">
        <f t="shared" si="1"/>
        <v>142.12547849888983</v>
      </c>
      <c r="S24" s="11">
        <f t="shared" si="1"/>
        <v>92.76933574919809</v>
      </c>
      <c r="T24" s="12">
        <f t="shared" si="1"/>
        <v>1.4448663304789253</v>
      </c>
      <c r="U24" s="12">
        <f t="shared" si="1"/>
        <v>0.09175805855456504</v>
      </c>
    </row>
    <row r="25" spans="1:21" ht="15.75">
      <c r="A25" s="20" t="s">
        <v>72</v>
      </c>
      <c r="B25" s="13" t="s">
        <v>34</v>
      </c>
      <c r="C25" s="15">
        <f aca="true" t="shared" si="2" ref="C25:L25">SUM(C20:C24)</f>
        <v>1141367</v>
      </c>
      <c r="D25" s="15">
        <f t="shared" si="2"/>
        <v>3238792</v>
      </c>
      <c r="E25" s="15">
        <f t="shared" si="2"/>
        <v>7374574</v>
      </c>
      <c r="F25" s="15">
        <f t="shared" si="2"/>
        <v>103639</v>
      </c>
      <c r="G25" s="15">
        <f t="shared" si="2"/>
        <v>2564743</v>
      </c>
      <c r="H25" s="15">
        <f t="shared" si="2"/>
        <v>1215565</v>
      </c>
      <c r="I25" s="15">
        <f t="shared" si="2"/>
        <v>816563</v>
      </c>
      <c r="J25" s="15">
        <f t="shared" si="2"/>
        <v>21435</v>
      </c>
      <c r="K25" s="15">
        <f t="shared" si="2"/>
        <v>1153</v>
      </c>
      <c r="L25" s="10">
        <f t="shared" si="2"/>
        <v>8125785</v>
      </c>
      <c r="M25" s="11">
        <f t="shared" si="1"/>
        <v>140.46236763586535</v>
      </c>
      <c r="N25" s="11">
        <f t="shared" si="1"/>
        <v>398.5820446886055</v>
      </c>
      <c r="O25" s="11">
        <f t="shared" si="1"/>
        <v>907.5521934188512</v>
      </c>
      <c r="P25" s="11">
        <f t="shared" si="1"/>
        <v>12.754336965597785</v>
      </c>
      <c r="Q25" s="11">
        <f t="shared" si="1"/>
        <v>315.63018219162825</v>
      </c>
      <c r="R25" s="11">
        <f t="shared" si="1"/>
        <v>149.5935469619243</v>
      </c>
      <c r="S25" s="11">
        <f t="shared" si="1"/>
        <v>100.4903526243926</v>
      </c>
      <c r="T25" s="12">
        <f t="shared" si="1"/>
        <v>2.6378989845288796</v>
      </c>
      <c r="U25" s="12">
        <f t="shared" si="1"/>
        <v>0.1418939831659341</v>
      </c>
    </row>
    <row r="26" spans="1:21" ht="15.75">
      <c r="A26" s="20" t="s">
        <v>71</v>
      </c>
      <c r="B26" s="8" t="s">
        <v>35</v>
      </c>
      <c r="C26" s="8">
        <v>429070</v>
      </c>
      <c r="D26" s="8">
        <v>480580</v>
      </c>
      <c r="E26" s="8">
        <v>917167</v>
      </c>
      <c r="F26" s="8">
        <v>14530</v>
      </c>
      <c r="G26" s="8">
        <v>394699</v>
      </c>
      <c r="H26" s="14">
        <v>220192</v>
      </c>
      <c r="I26" s="14">
        <v>128740</v>
      </c>
      <c r="J26" s="14">
        <v>3078</v>
      </c>
      <c r="K26" s="14">
        <v>100</v>
      </c>
      <c r="L26" s="13">
        <v>1540049</v>
      </c>
      <c r="M26" s="11">
        <f t="shared" si="1"/>
        <v>278.60801831630033</v>
      </c>
      <c r="N26" s="11">
        <f t="shared" si="1"/>
        <v>312.0550060420155</v>
      </c>
      <c r="O26" s="11">
        <f t="shared" si="1"/>
        <v>595.5440378845088</v>
      </c>
      <c r="P26" s="11">
        <f t="shared" si="1"/>
        <v>9.43476473800509</v>
      </c>
      <c r="Q26" s="11">
        <f t="shared" si="1"/>
        <v>256.2898972695025</v>
      </c>
      <c r="R26" s="11">
        <f t="shared" si="1"/>
        <v>142.97726890508028</v>
      </c>
      <c r="S26" s="11">
        <f t="shared" si="1"/>
        <v>83.59474276467826</v>
      </c>
      <c r="T26" s="12">
        <f t="shared" si="1"/>
        <v>1.9986377056833908</v>
      </c>
      <c r="U26" s="12">
        <f t="shared" si="1"/>
        <v>0.06493299888510042</v>
      </c>
    </row>
    <row r="27" spans="1:21" ht="15.75">
      <c r="A27" s="20" t="s">
        <v>73</v>
      </c>
      <c r="B27" s="8" t="s">
        <v>36</v>
      </c>
      <c r="C27" s="8">
        <v>198835</v>
      </c>
      <c r="D27" s="8">
        <v>1056189</v>
      </c>
      <c r="E27" s="8">
        <v>1968709</v>
      </c>
      <c r="F27" s="8">
        <v>156418</v>
      </c>
      <c r="G27" s="8">
        <v>548807</v>
      </c>
      <c r="H27" s="14">
        <v>393296</v>
      </c>
      <c r="I27" s="14">
        <v>338048</v>
      </c>
      <c r="J27" s="14">
        <v>1365</v>
      </c>
      <c r="K27" s="14">
        <v>270</v>
      </c>
      <c r="L27" s="10">
        <v>2172748</v>
      </c>
      <c r="M27" s="11">
        <f t="shared" si="1"/>
        <v>91.51314372398456</v>
      </c>
      <c r="N27" s="11">
        <f t="shared" si="1"/>
        <v>486.10745470712664</v>
      </c>
      <c r="O27" s="11">
        <f t="shared" si="1"/>
        <v>906.0917326813786</v>
      </c>
      <c r="P27" s="11">
        <f t="shared" si="1"/>
        <v>71.99086134241062</v>
      </c>
      <c r="Q27" s="11">
        <f t="shared" si="1"/>
        <v>252.58658620327807</v>
      </c>
      <c r="R27" s="11">
        <f t="shared" si="1"/>
        <v>181.01316857730396</v>
      </c>
      <c r="S27" s="11">
        <f t="shared" si="1"/>
        <v>155.58546136045229</v>
      </c>
      <c r="T27" s="12">
        <f t="shared" si="1"/>
        <v>0.628236684604013</v>
      </c>
      <c r="U27" s="12">
        <f t="shared" si="1"/>
        <v>0.12426659695463993</v>
      </c>
    </row>
    <row r="28" spans="1:21" ht="15.75">
      <c r="A28" s="20" t="s">
        <v>74</v>
      </c>
      <c r="B28" s="8" t="s">
        <v>37</v>
      </c>
      <c r="C28" s="8">
        <v>118332</v>
      </c>
      <c r="D28" s="8">
        <v>368846</v>
      </c>
      <c r="E28" s="8">
        <v>148542</v>
      </c>
      <c r="F28" s="8">
        <v>27704</v>
      </c>
      <c r="G28" s="8">
        <v>420123</v>
      </c>
      <c r="H28" s="14">
        <v>161311</v>
      </c>
      <c r="I28" s="14">
        <v>89609</v>
      </c>
      <c r="J28" s="14">
        <v>520</v>
      </c>
      <c r="K28" s="14">
        <v>699</v>
      </c>
      <c r="L28" s="10">
        <v>865009</v>
      </c>
      <c r="M28" s="11">
        <f t="shared" si="1"/>
        <v>136.79857666220812</v>
      </c>
      <c r="N28" s="11">
        <f t="shared" si="1"/>
        <v>426.40712408772623</v>
      </c>
      <c r="O28" s="11">
        <f t="shared" si="1"/>
        <v>171.72306877731907</v>
      </c>
      <c r="P28" s="11">
        <f t="shared" si="1"/>
        <v>32.027412431546956</v>
      </c>
      <c r="Q28" s="11">
        <f t="shared" si="1"/>
        <v>485.6862760965493</v>
      </c>
      <c r="R28" s="11">
        <f t="shared" si="1"/>
        <v>186.4847648983999</v>
      </c>
      <c r="S28" s="11">
        <f t="shared" si="1"/>
        <v>103.59314180546099</v>
      </c>
      <c r="T28" s="12">
        <f t="shared" si="1"/>
        <v>0.6011498146262062</v>
      </c>
      <c r="U28" s="12">
        <f t="shared" si="1"/>
        <v>0.8080840777379195</v>
      </c>
    </row>
    <row r="29" spans="1:21" ht="15.75">
      <c r="A29" s="20" t="s">
        <v>75</v>
      </c>
      <c r="B29" s="8" t="s">
        <v>38</v>
      </c>
      <c r="C29" s="8">
        <v>207451</v>
      </c>
      <c r="D29" s="8">
        <v>502547</v>
      </c>
      <c r="E29" s="8">
        <v>879813</v>
      </c>
      <c r="F29" s="8">
        <v>128682</v>
      </c>
      <c r="G29" s="8">
        <v>576533</v>
      </c>
      <c r="H29" s="14">
        <v>177394</v>
      </c>
      <c r="I29" s="14">
        <v>172546</v>
      </c>
      <c r="J29" s="14">
        <v>1697</v>
      </c>
      <c r="K29" s="14">
        <v>119</v>
      </c>
      <c r="L29" s="10">
        <v>1064922</v>
      </c>
      <c r="M29" s="11">
        <f t="shared" si="1"/>
        <v>194.80393869222345</v>
      </c>
      <c r="N29" s="11">
        <f t="shared" si="1"/>
        <v>471.90967976997376</v>
      </c>
      <c r="O29" s="11">
        <f t="shared" si="1"/>
        <v>826.176001622654</v>
      </c>
      <c r="P29" s="11">
        <f t="shared" si="1"/>
        <v>120.83701904928249</v>
      </c>
      <c r="Q29" s="11">
        <f t="shared" si="1"/>
        <v>541.3851906524609</v>
      </c>
      <c r="R29" s="11">
        <f t="shared" si="1"/>
        <v>166.5793363269798</v>
      </c>
      <c r="S29" s="11">
        <f t="shared" si="1"/>
        <v>162.02689023233626</v>
      </c>
      <c r="T29" s="12">
        <f t="shared" si="1"/>
        <v>1.5935439403073652</v>
      </c>
      <c r="U29" s="12">
        <f t="shared" si="1"/>
        <v>0.11174527336274394</v>
      </c>
    </row>
    <row r="30" spans="1:21" ht="15.75">
      <c r="A30" s="20" t="s">
        <v>77</v>
      </c>
      <c r="B30" s="8" t="s">
        <v>39</v>
      </c>
      <c r="C30" s="8">
        <v>64605</v>
      </c>
      <c r="D30" s="8">
        <v>556296</v>
      </c>
      <c r="E30" s="8">
        <v>389122</v>
      </c>
      <c r="F30" s="8">
        <v>59128</v>
      </c>
      <c r="G30" s="8">
        <v>223614</v>
      </c>
      <c r="H30" s="14">
        <v>251012</v>
      </c>
      <c r="I30" s="14">
        <v>154087</v>
      </c>
      <c r="J30" s="14">
        <v>24059</v>
      </c>
      <c r="K30" s="14">
        <v>8860</v>
      </c>
      <c r="L30" s="13">
        <v>2293729</v>
      </c>
      <c r="M30" s="11">
        <f t="shared" si="1"/>
        <v>28.165925442805143</v>
      </c>
      <c r="N30" s="11">
        <f t="shared" si="1"/>
        <v>242.52908691480118</v>
      </c>
      <c r="O30" s="11">
        <f t="shared" si="1"/>
        <v>169.64602182733879</v>
      </c>
      <c r="P30" s="11">
        <f t="shared" si="1"/>
        <v>25.7781106660813</v>
      </c>
      <c r="Q30" s="11">
        <f t="shared" si="1"/>
        <v>97.48928491552402</v>
      </c>
      <c r="R30" s="11">
        <f t="shared" si="1"/>
        <v>109.434026425964</v>
      </c>
      <c r="S30" s="11">
        <f t="shared" si="1"/>
        <v>67.17750876411294</v>
      </c>
      <c r="T30" s="12">
        <f t="shared" si="1"/>
        <v>10.48903336008744</v>
      </c>
      <c r="U30" s="12">
        <f t="shared" si="1"/>
        <v>3.862705664008259</v>
      </c>
    </row>
    <row r="31" spans="1:21" ht="15.75">
      <c r="A31" s="20" t="s">
        <v>76</v>
      </c>
      <c r="B31" s="8" t="s">
        <v>40</v>
      </c>
      <c r="C31" s="8">
        <v>77608</v>
      </c>
      <c r="D31" s="8">
        <v>565995</v>
      </c>
      <c r="E31" s="8">
        <v>121179</v>
      </c>
      <c r="F31" s="8">
        <v>83345</v>
      </c>
      <c r="G31" s="8">
        <v>143149</v>
      </c>
      <c r="H31" s="8">
        <v>298480</v>
      </c>
      <c r="I31" s="8">
        <v>134476</v>
      </c>
      <c r="J31" s="8">
        <v>20063</v>
      </c>
      <c r="K31" s="8">
        <v>11520</v>
      </c>
      <c r="L31" s="13">
        <v>2843125</v>
      </c>
      <c r="M31" s="11">
        <f t="shared" si="1"/>
        <v>27.296724554847216</v>
      </c>
      <c r="N31" s="11">
        <f t="shared" si="1"/>
        <v>199.0749615300066</v>
      </c>
      <c r="O31" s="11">
        <f t="shared" si="1"/>
        <v>42.621763024840625</v>
      </c>
      <c r="P31" s="11">
        <f t="shared" si="1"/>
        <v>29.314574631787206</v>
      </c>
      <c r="Q31" s="11">
        <f t="shared" si="1"/>
        <v>50.34917564299846</v>
      </c>
      <c r="R31" s="11">
        <f t="shared" si="1"/>
        <v>104.98307320290174</v>
      </c>
      <c r="S31" s="11">
        <f t="shared" si="1"/>
        <v>47.29865904594416</v>
      </c>
      <c r="T31" s="12">
        <f t="shared" si="1"/>
        <v>7.0566717959991205</v>
      </c>
      <c r="U31" s="12">
        <f t="shared" si="1"/>
        <v>4.0518795339635085</v>
      </c>
    </row>
    <row r="32" spans="2:21" ht="15.75">
      <c r="B32" s="8"/>
      <c r="C32" s="8"/>
      <c r="D32" s="8"/>
      <c r="E32" s="8"/>
      <c r="F32" s="8"/>
      <c r="G32" s="8"/>
      <c r="H32" s="8"/>
      <c r="I32" s="8"/>
      <c r="J32" s="8"/>
      <c r="K32" s="8"/>
      <c r="L32" s="13"/>
      <c r="M32" s="11"/>
      <c r="N32" s="11"/>
      <c r="O32" s="11"/>
      <c r="P32" s="11"/>
      <c r="Q32" s="11"/>
      <c r="R32" s="11"/>
      <c r="S32" s="11"/>
      <c r="T32" s="12"/>
      <c r="U32" s="12"/>
    </row>
    <row r="33" spans="1:21" ht="15.75">
      <c r="A33" s="20" t="s">
        <v>78</v>
      </c>
      <c r="B33" s="8" t="s">
        <v>41</v>
      </c>
      <c r="C33" s="15">
        <f aca="true" t="shared" si="3" ref="C33:L33">SUM(C5:C18)</f>
        <v>1294821</v>
      </c>
      <c r="D33" s="15">
        <f t="shared" si="3"/>
        <v>8013368</v>
      </c>
      <c r="E33" s="15">
        <f t="shared" si="3"/>
        <v>5284654</v>
      </c>
      <c r="F33" s="15">
        <f t="shared" si="3"/>
        <v>1027618</v>
      </c>
      <c r="G33" s="15">
        <f t="shared" si="3"/>
        <v>3409949</v>
      </c>
      <c r="H33" s="15">
        <f t="shared" si="3"/>
        <v>3927107</v>
      </c>
      <c r="I33" s="15">
        <f t="shared" si="3"/>
        <v>1428445</v>
      </c>
      <c r="J33" s="15">
        <f t="shared" si="3"/>
        <v>35320</v>
      </c>
      <c r="K33" s="15">
        <f t="shared" si="3"/>
        <v>11895</v>
      </c>
      <c r="L33" s="10">
        <f t="shared" si="3"/>
        <v>18224500</v>
      </c>
      <c r="M33" s="11">
        <f aca="true" t="shared" si="4" ref="M33:U35">+C33/$L33*1000</f>
        <v>71.04836895388077</v>
      </c>
      <c r="N33" s="11">
        <f t="shared" si="4"/>
        <v>439.70303712035997</v>
      </c>
      <c r="O33" s="11">
        <f t="shared" si="4"/>
        <v>289.9752530933633</v>
      </c>
      <c r="P33" s="11">
        <f t="shared" si="4"/>
        <v>56.38662240390683</v>
      </c>
      <c r="Q33" s="11">
        <f t="shared" si="4"/>
        <v>187.10795906609235</v>
      </c>
      <c r="R33" s="11">
        <f t="shared" si="4"/>
        <v>215.48503388295975</v>
      </c>
      <c r="S33" s="11">
        <f t="shared" si="4"/>
        <v>78.38047683064008</v>
      </c>
      <c r="T33" s="12">
        <f t="shared" si="4"/>
        <v>1.9380504266235012</v>
      </c>
      <c r="U33" s="12">
        <f t="shared" si="4"/>
        <v>0.652692803643447</v>
      </c>
    </row>
    <row r="34" spans="1:21" ht="15.75">
      <c r="A34" s="20" t="s">
        <v>79</v>
      </c>
      <c r="B34" s="8" t="s">
        <v>42</v>
      </c>
      <c r="C34" s="15">
        <f>SUM(C25:C29)</f>
        <v>2095055</v>
      </c>
      <c r="D34" s="15">
        <f aca="true" t="shared" si="5" ref="D34:L34">SUM(D25:D29)</f>
        <v>5646954</v>
      </c>
      <c r="E34" s="15">
        <f t="shared" si="5"/>
        <v>11288805</v>
      </c>
      <c r="F34" s="15">
        <f t="shared" si="5"/>
        <v>430973</v>
      </c>
      <c r="G34" s="15">
        <f t="shared" si="5"/>
        <v>4504905</v>
      </c>
      <c r="H34" s="15">
        <f t="shared" si="5"/>
        <v>2167758</v>
      </c>
      <c r="I34" s="15">
        <f t="shared" si="5"/>
        <v>1545506</v>
      </c>
      <c r="J34" s="15">
        <f t="shared" si="5"/>
        <v>28095</v>
      </c>
      <c r="K34" s="15">
        <f t="shared" si="5"/>
        <v>2341</v>
      </c>
      <c r="L34" s="15">
        <f t="shared" si="5"/>
        <v>13768513</v>
      </c>
      <c r="M34" s="11">
        <f t="shared" si="4"/>
        <v>152.16276441762446</v>
      </c>
      <c r="N34" s="11">
        <f t="shared" si="4"/>
        <v>410.1353573911722</v>
      </c>
      <c r="O34" s="11">
        <f t="shared" si="4"/>
        <v>819.9000865235048</v>
      </c>
      <c r="P34" s="11">
        <f t="shared" si="4"/>
        <v>31.30134677579198</v>
      </c>
      <c r="Q34" s="11">
        <f t="shared" si="4"/>
        <v>327.1889273736387</v>
      </c>
      <c r="R34" s="11">
        <f t="shared" si="4"/>
        <v>157.4431458211936</v>
      </c>
      <c r="S34" s="11">
        <f t="shared" si="4"/>
        <v>112.24930390086423</v>
      </c>
      <c r="T34" s="12">
        <f t="shared" si="4"/>
        <v>2.040525363922742</v>
      </c>
      <c r="U34" s="12">
        <f t="shared" si="4"/>
        <v>0.17002562295579776</v>
      </c>
    </row>
    <row r="35" spans="1:21" ht="15.75">
      <c r="A35" s="20" t="s">
        <v>80</v>
      </c>
      <c r="B35" t="s">
        <v>43</v>
      </c>
      <c r="C35" s="15">
        <f aca="true" t="shared" si="6" ref="C35:L35">SUM(C30:C31)</f>
        <v>142213</v>
      </c>
      <c r="D35" s="15">
        <f t="shared" si="6"/>
        <v>1122291</v>
      </c>
      <c r="E35" s="15">
        <f t="shared" si="6"/>
        <v>510301</v>
      </c>
      <c r="F35" s="15">
        <f t="shared" si="6"/>
        <v>142473</v>
      </c>
      <c r="G35" s="15">
        <f t="shared" si="6"/>
        <v>366763</v>
      </c>
      <c r="H35" s="15">
        <f t="shared" si="6"/>
        <v>549492</v>
      </c>
      <c r="I35" s="15">
        <f t="shared" si="6"/>
        <v>288563</v>
      </c>
      <c r="J35" s="15">
        <f t="shared" si="6"/>
        <v>44122</v>
      </c>
      <c r="K35" s="15">
        <f t="shared" si="6"/>
        <v>20380</v>
      </c>
      <c r="L35" s="15">
        <f t="shared" si="6"/>
        <v>5136854</v>
      </c>
      <c r="M35" s="11">
        <f t="shared" si="4"/>
        <v>27.684843680587377</v>
      </c>
      <c r="N35" s="11">
        <f t="shared" si="4"/>
        <v>218.4782748351423</v>
      </c>
      <c r="O35" s="11">
        <f t="shared" si="4"/>
        <v>99.3411531649527</v>
      </c>
      <c r="P35" s="11">
        <f t="shared" si="4"/>
        <v>27.735458317483815</v>
      </c>
      <c r="Q35" s="11">
        <f t="shared" si="4"/>
        <v>71.39836950787388</v>
      </c>
      <c r="R35" s="11">
        <f t="shared" si="4"/>
        <v>106.97053099036881</v>
      </c>
      <c r="S35" s="11">
        <f t="shared" si="4"/>
        <v>56.17504410286919</v>
      </c>
      <c r="T35" s="12">
        <f t="shared" si="4"/>
        <v>8.589303881325028</v>
      </c>
      <c r="U35" s="12">
        <f t="shared" si="4"/>
        <v>3.9674088459590244</v>
      </c>
    </row>
    <row r="36" spans="3:21" ht="15.7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1"/>
      <c r="N36" s="11"/>
      <c r="O36" s="11"/>
      <c r="P36" s="11"/>
      <c r="Q36" s="11"/>
      <c r="R36" s="11"/>
      <c r="S36" s="11"/>
      <c r="T36" s="12"/>
      <c r="U36" s="12"/>
    </row>
    <row r="37" spans="2:21" ht="15.75">
      <c r="B37" s="2" t="s">
        <v>44</v>
      </c>
      <c r="C37" s="16">
        <f>SUM(C33:C35)</f>
        <v>3532089</v>
      </c>
      <c r="D37" s="16">
        <f aca="true" t="shared" si="7" ref="D37:L37">SUM(D33:D35)</f>
        <v>14782613</v>
      </c>
      <c r="E37" s="16">
        <f t="shared" si="7"/>
        <v>17083760</v>
      </c>
      <c r="F37" s="16">
        <f t="shared" si="7"/>
        <v>1601064</v>
      </c>
      <c r="G37" s="17">
        <f>SUM(G33:G35)</f>
        <v>8281617</v>
      </c>
      <c r="H37" s="18">
        <f t="shared" si="7"/>
        <v>6644357</v>
      </c>
      <c r="I37" s="16">
        <f t="shared" si="7"/>
        <v>3262514</v>
      </c>
      <c r="J37" s="16">
        <f t="shared" si="7"/>
        <v>107537</v>
      </c>
      <c r="K37" s="17">
        <f t="shared" si="7"/>
        <v>34616</v>
      </c>
      <c r="L37" s="16">
        <f t="shared" si="7"/>
        <v>37129867</v>
      </c>
      <c r="M37" s="11">
        <f aca="true" t="shared" si="8" ref="M37:U40">+C37/$L37*1000</f>
        <v>95.12797339134019</v>
      </c>
      <c r="N37" s="11">
        <f t="shared" si="8"/>
        <v>398.1326676984865</v>
      </c>
      <c r="O37" s="11">
        <f t="shared" si="8"/>
        <v>460.1083004148655</v>
      </c>
      <c r="P37" s="11">
        <f t="shared" si="8"/>
        <v>43.12065001471726</v>
      </c>
      <c r="Q37" s="11">
        <f t="shared" si="8"/>
        <v>223.04461796213815</v>
      </c>
      <c r="R37" s="11">
        <f t="shared" si="8"/>
        <v>178.9491193168023</v>
      </c>
      <c r="S37" s="11">
        <f t="shared" si="8"/>
        <v>87.86764574190369</v>
      </c>
      <c r="T37" s="12">
        <f t="shared" si="8"/>
        <v>2.8962398384028685</v>
      </c>
      <c r="U37" s="12">
        <f t="shared" si="8"/>
        <v>0.9322952867027506</v>
      </c>
    </row>
    <row r="38" spans="2:21" ht="15.75">
      <c r="B38" s="2" t="s">
        <v>50</v>
      </c>
      <c r="C38" s="16">
        <v>80245</v>
      </c>
      <c r="D38" s="16">
        <v>1531</v>
      </c>
      <c r="E38" s="16">
        <v>21</v>
      </c>
      <c r="F38" s="16">
        <v>21</v>
      </c>
      <c r="G38" s="18">
        <v>98</v>
      </c>
      <c r="H38" s="18">
        <v>69</v>
      </c>
      <c r="I38" s="16">
        <v>1336</v>
      </c>
      <c r="J38" s="16">
        <v>6</v>
      </c>
      <c r="K38" s="18">
        <v>6</v>
      </c>
      <c r="L38" s="16"/>
      <c r="M38" s="11"/>
      <c r="N38" s="11"/>
      <c r="O38" s="11"/>
      <c r="P38" s="11"/>
      <c r="Q38" s="11"/>
      <c r="R38" s="11"/>
      <c r="S38" s="11"/>
      <c r="T38" s="12"/>
      <c r="U38" s="12"/>
    </row>
    <row r="39" spans="2:21" ht="15.75">
      <c r="B39" s="2" t="s">
        <v>44</v>
      </c>
      <c r="C39" s="16">
        <f>SUM(C37:C38)</f>
        <v>3612334</v>
      </c>
      <c r="D39" s="16">
        <f aca="true" t="shared" si="9" ref="D39:K39">SUM(D37:D38)</f>
        <v>14784144</v>
      </c>
      <c r="E39" s="16">
        <f t="shared" si="9"/>
        <v>17083781</v>
      </c>
      <c r="F39" s="16">
        <f t="shared" si="9"/>
        <v>1601085</v>
      </c>
      <c r="G39" s="16">
        <f t="shared" si="9"/>
        <v>8281715</v>
      </c>
      <c r="H39" s="16">
        <f t="shared" si="9"/>
        <v>6644426</v>
      </c>
      <c r="I39" s="16">
        <f t="shared" si="9"/>
        <v>3263850</v>
      </c>
      <c r="J39" s="16">
        <f t="shared" si="9"/>
        <v>107543</v>
      </c>
      <c r="K39" s="16">
        <f t="shared" si="9"/>
        <v>34622</v>
      </c>
      <c r="L39" s="16">
        <v>37754856</v>
      </c>
      <c r="M39" s="11">
        <f aca="true" t="shared" si="10" ref="M39:U39">+C39/$L39*1000</f>
        <v>95.67865919022444</v>
      </c>
      <c r="N39" s="11">
        <f t="shared" si="10"/>
        <v>391.5825821187081</v>
      </c>
      <c r="O39" s="11">
        <f t="shared" si="10"/>
        <v>452.4922833767397</v>
      </c>
      <c r="P39" s="11">
        <f t="shared" si="10"/>
        <v>42.407392574878315</v>
      </c>
      <c r="Q39" s="11">
        <f t="shared" si="10"/>
        <v>219.35496191536262</v>
      </c>
      <c r="R39" s="11">
        <f t="shared" si="10"/>
        <v>175.98864633465956</v>
      </c>
      <c r="S39" s="11">
        <f t="shared" si="10"/>
        <v>86.44848228264995</v>
      </c>
      <c r="T39" s="12">
        <f t="shared" si="10"/>
        <v>2.8484547789031427</v>
      </c>
      <c r="U39" s="12">
        <f t="shared" si="10"/>
        <v>0.9170211111386573</v>
      </c>
    </row>
    <row r="40" spans="2:21" ht="15.75">
      <c r="B40" s="1" t="s">
        <v>45</v>
      </c>
      <c r="C40" s="16">
        <f>SUM(C33:C34)</f>
        <v>3389876</v>
      </c>
      <c r="D40" s="16">
        <f aca="true" t="shared" si="11" ref="D40:L40">SUM(D33:D34)</f>
        <v>13660322</v>
      </c>
      <c r="E40" s="16">
        <f t="shared" si="11"/>
        <v>16573459</v>
      </c>
      <c r="F40" s="16">
        <f t="shared" si="11"/>
        <v>1458591</v>
      </c>
      <c r="G40" s="16">
        <f t="shared" si="11"/>
        <v>7914854</v>
      </c>
      <c r="H40" s="16">
        <f t="shared" si="11"/>
        <v>6094865</v>
      </c>
      <c r="I40" s="16">
        <f t="shared" si="11"/>
        <v>2973951</v>
      </c>
      <c r="J40" s="16">
        <f t="shared" si="11"/>
        <v>63415</v>
      </c>
      <c r="K40" s="16">
        <f t="shared" si="11"/>
        <v>14236</v>
      </c>
      <c r="L40" s="16">
        <f t="shared" si="11"/>
        <v>31993013</v>
      </c>
      <c r="M40" s="11">
        <f t="shared" si="8"/>
        <v>105.95675999631544</v>
      </c>
      <c r="N40" s="11">
        <f t="shared" si="8"/>
        <v>426.9782905411254</v>
      </c>
      <c r="O40" s="11">
        <f t="shared" si="8"/>
        <v>518.0337031713768</v>
      </c>
      <c r="P40" s="11">
        <f t="shared" si="8"/>
        <v>45.59092324314687</v>
      </c>
      <c r="Q40" s="11">
        <f t="shared" si="8"/>
        <v>247.39320425994262</v>
      </c>
      <c r="R40" s="11">
        <f t="shared" si="8"/>
        <v>190.50612707218292</v>
      </c>
      <c r="S40" s="11">
        <f t="shared" si="8"/>
        <v>92.95626516952312</v>
      </c>
      <c r="T40" s="12">
        <f t="shared" si="8"/>
        <v>1.9821515404003995</v>
      </c>
      <c r="U40" s="12">
        <f t="shared" si="8"/>
        <v>0.4449721568893808</v>
      </c>
    </row>
    <row r="41" spans="3:21" ht="15.7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1"/>
      <c r="N41" s="11"/>
      <c r="O41" s="11"/>
      <c r="P41" s="11"/>
      <c r="Q41" s="11"/>
      <c r="R41" s="11"/>
      <c r="S41" s="11"/>
      <c r="T41" s="12"/>
      <c r="U41" s="12"/>
    </row>
    <row r="42" spans="1:21" ht="15.75">
      <c r="A42" s="21" t="s">
        <v>81</v>
      </c>
      <c r="B42" t="s">
        <v>46</v>
      </c>
      <c r="C42" s="15">
        <f>SUM(C5:C9)+C12</f>
        <v>251064</v>
      </c>
      <c r="D42" s="15">
        <f aca="true" t="shared" si="12" ref="D42:L42">SUM(D5:D9)+D12</f>
        <v>2443474</v>
      </c>
      <c r="E42" s="15">
        <f t="shared" si="12"/>
        <v>1236374</v>
      </c>
      <c r="F42" s="15">
        <f t="shared" si="12"/>
        <v>305519</v>
      </c>
      <c r="G42" s="15">
        <f t="shared" si="12"/>
        <v>1448877</v>
      </c>
      <c r="H42" s="15">
        <f t="shared" si="12"/>
        <v>1233489</v>
      </c>
      <c r="I42" s="15">
        <f t="shared" si="12"/>
        <v>398127</v>
      </c>
      <c r="J42" s="15">
        <f t="shared" si="12"/>
        <v>3550</v>
      </c>
      <c r="K42" s="15">
        <f>SUM(K5:K9)+K12</f>
        <v>2273</v>
      </c>
      <c r="L42" s="15">
        <f t="shared" si="12"/>
        <v>4776161</v>
      </c>
      <c r="M42" s="11">
        <f aca="true" t="shared" si="13" ref="M42:U45">+C42/$L42*1000</f>
        <v>52.56606718240863</v>
      </c>
      <c r="N42" s="11">
        <f t="shared" si="13"/>
        <v>511.597913051926</v>
      </c>
      <c r="O42" s="11">
        <f t="shared" si="13"/>
        <v>258.86355171025434</v>
      </c>
      <c r="P42" s="11">
        <f t="shared" si="13"/>
        <v>63.96748350819832</v>
      </c>
      <c r="Q42" s="11">
        <f t="shared" si="13"/>
        <v>303.3559798340131</v>
      </c>
      <c r="R42" s="11">
        <f t="shared" si="13"/>
        <v>258.2595100960793</v>
      </c>
      <c r="S42" s="11">
        <f t="shared" si="13"/>
        <v>83.35711463662972</v>
      </c>
      <c r="T42" s="12">
        <f t="shared" si="13"/>
        <v>0.7432747765412431</v>
      </c>
      <c r="U42" s="12">
        <f t="shared" si="13"/>
        <v>0.47590523016288605</v>
      </c>
    </row>
    <row r="43" spans="1:21" ht="15.75">
      <c r="A43" s="21" t="s">
        <v>82</v>
      </c>
      <c r="B43" t="s">
        <v>47</v>
      </c>
      <c r="C43" s="15">
        <f>SUM(C13:C15)</f>
        <v>345313</v>
      </c>
      <c r="D43" s="15">
        <f aca="true" t="shared" si="14" ref="D43:L43">SUM(D13:D15)</f>
        <v>2614792</v>
      </c>
      <c r="E43" s="15">
        <f t="shared" si="14"/>
        <v>1844266</v>
      </c>
      <c r="F43" s="15">
        <f t="shared" si="14"/>
        <v>201347</v>
      </c>
      <c r="G43" s="15">
        <f t="shared" si="14"/>
        <v>985113</v>
      </c>
      <c r="H43" s="15">
        <f t="shared" si="14"/>
        <v>1425450</v>
      </c>
      <c r="I43" s="15">
        <f t="shared" si="14"/>
        <v>342236</v>
      </c>
      <c r="J43" s="15">
        <f t="shared" si="14"/>
        <v>933</v>
      </c>
      <c r="K43" s="15">
        <f>SUM(K13:K15)</f>
        <v>141</v>
      </c>
      <c r="L43" s="15">
        <f t="shared" si="14"/>
        <v>7016531</v>
      </c>
      <c r="M43" s="11">
        <f t="shared" si="13"/>
        <v>49.21420570934554</v>
      </c>
      <c r="N43" s="11">
        <f t="shared" si="13"/>
        <v>372.6616471871926</v>
      </c>
      <c r="O43" s="11">
        <f t="shared" si="13"/>
        <v>262.845842197519</v>
      </c>
      <c r="P43" s="11">
        <f t="shared" si="13"/>
        <v>28.696089278305763</v>
      </c>
      <c r="Q43" s="11">
        <f t="shared" si="13"/>
        <v>140.39886661941634</v>
      </c>
      <c r="R43" s="11">
        <f t="shared" si="13"/>
        <v>203.1559470057212</v>
      </c>
      <c r="S43" s="11">
        <f t="shared" si="13"/>
        <v>48.775669914377914</v>
      </c>
      <c r="T43" s="12">
        <f t="shared" si="13"/>
        <v>0.13297169213675533</v>
      </c>
      <c r="U43" s="12">
        <f t="shared" si="13"/>
        <v>0.02009540041938103</v>
      </c>
    </row>
    <row r="44" spans="1:21" ht="15.75">
      <c r="A44" s="21" t="s">
        <v>83</v>
      </c>
      <c r="B44" t="s">
        <v>48</v>
      </c>
      <c r="C44" s="15">
        <f>SUM(C10:C11)+C18</f>
        <v>52307</v>
      </c>
      <c r="D44" s="15">
        <f aca="true" t="shared" si="15" ref="D44:L44">SUM(D10:D11)+D18</f>
        <v>414286</v>
      </c>
      <c r="E44" s="15">
        <f t="shared" si="15"/>
        <v>1247946</v>
      </c>
      <c r="F44" s="15">
        <f t="shared" si="15"/>
        <v>462933</v>
      </c>
      <c r="G44" s="15">
        <f t="shared" si="15"/>
        <v>204400</v>
      </c>
      <c r="H44" s="15">
        <f t="shared" si="15"/>
        <v>169043</v>
      </c>
      <c r="I44" s="15">
        <f t="shared" si="15"/>
        <v>147578</v>
      </c>
      <c r="J44" s="15">
        <f t="shared" si="15"/>
        <v>29754</v>
      </c>
      <c r="K44" s="15">
        <f>SUM(K10:K11)+K18</f>
        <v>8370</v>
      </c>
      <c r="L44" s="15">
        <f t="shared" si="15"/>
        <v>1377418</v>
      </c>
      <c r="M44" s="11">
        <f t="shared" si="13"/>
        <v>37.974674354480634</v>
      </c>
      <c r="N44" s="11">
        <f t="shared" si="13"/>
        <v>300.76999138968705</v>
      </c>
      <c r="O44" s="11">
        <f t="shared" si="13"/>
        <v>906.0038419709922</v>
      </c>
      <c r="P44" s="11">
        <f t="shared" si="13"/>
        <v>336.0875202734391</v>
      </c>
      <c r="Q44" s="11">
        <f t="shared" si="13"/>
        <v>148.39358858385762</v>
      </c>
      <c r="R44" s="11">
        <f t="shared" si="13"/>
        <v>122.72454694217733</v>
      </c>
      <c r="S44" s="11">
        <f t="shared" si="13"/>
        <v>107.14104215278151</v>
      </c>
      <c r="T44" s="12">
        <f t="shared" si="13"/>
        <v>21.601285884168785</v>
      </c>
      <c r="U44" s="12">
        <f t="shared" si="13"/>
        <v>6.076586773223524</v>
      </c>
    </row>
    <row r="45" spans="1:21" ht="15.75">
      <c r="A45" s="21" t="s">
        <v>84</v>
      </c>
      <c r="B45" t="s">
        <v>49</v>
      </c>
      <c r="C45" s="15">
        <f>SUM(C16:C17)</f>
        <v>646137</v>
      </c>
      <c r="D45" s="15">
        <f aca="true" t="shared" si="16" ref="D45:L45">SUM(D16:D17)</f>
        <v>2540816</v>
      </c>
      <c r="E45" s="15">
        <f t="shared" si="16"/>
        <v>956068</v>
      </c>
      <c r="F45" s="15">
        <f t="shared" si="16"/>
        <v>57819</v>
      </c>
      <c r="G45" s="15">
        <f t="shared" si="16"/>
        <v>771559</v>
      </c>
      <c r="H45" s="15">
        <f t="shared" si="16"/>
        <v>1099125</v>
      </c>
      <c r="I45" s="15">
        <f t="shared" si="16"/>
        <v>540504</v>
      </c>
      <c r="J45" s="15">
        <f t="shared" si="16"/>
        <v>1083</v>
      </c>
      <c r="K45" s="15">
        <f>SUM(K16:K17)</f>
        <v>1111</v>
      </c>
      <c r="L45" s="15">
        <f t="shared" si="16"/>
        <v>5054390</v>
      </c>
      <c r="M45" s="11">
        <f t="shared" si="13"/>
        <v>127.83679138333213</v>
      </c>
      <c r="N45" s="11">
        <f t="shared" si="13"/>
        <v>502.6948850405292</v>
      </c>
      <c r="O45" s="11">
        <f t="shared" si="13"/>
        <v>189.1559614513324</v>
      </c>
      <c r="P45" s="11">
        <f t="shared" si="13"/>
        <v>11.43936261349045</v>
      </c>
      <c r="Q45" s="11">
        <f t="shared" si="13"/>
        <v>152.65125959809194</v>
      </c>
      <c r="R45" s="11">
        <f t="shared" si="13"/>
        <v>217.4594758220082</v>
      </c>
      <c r="S45" s="11">
        <f t="shared" si="13"/>
        <v>106.93753351047307</v>
      </c>
      <c r="T45" s="12">
        <f t="shared" si="13"/>
        <v>0.21426917986146696</v>
      </c>
      <c r="U45" s="12">
        <f t="shared" si="13"/>
        <v>0.21980891858364707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Katus László</dc:creator>
  <cp:keywords/>
  <dc:description/>
  <cp:lastModifiedBy>telepit</cp:lastModifiedBy>
  <dcterms:created xsi:type="dcterms:W3CDTF">2008-01-08T14:02:18Z</dcterms:created>
  <dcterms:modified xsi:type="dcterms:W3CDTF">2017-09-02T16:50:21Z</dcterms:modified>
  <cp:category/>
  <cp:version/>
  <cp:contentType/>
  <cp:contentStatus/>
</cp:coreProperties>
</file>