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3560" windowHeight="10230" activeTab="0"/>
  </bookViews>
  <sheets>
    <sheet name="A" sheetId="1" r:id="rId1"/>
  </sheets>
  <definedNames>
    <definedName name="_xlnm.Print_Area" localSheetId="0">'A'!$B$2:$V$64</definedName>
  </definedNames>
  <calcPr fullCalcOnLoad="1"/>
</workbook>
</file>

<file path=xl/sharedStrings.xml><?xml version="1.0" encoding="utf-8"?>
<sst xmlns="http://schemas.openxmlformats.org/spreadsheetml/2006/main" count="208" uniqueCount="148">
  <si>
    <t>Industrial-Gewerbe</t>
  </si>
  <si>
    <t>Commerzial-Gewerbe</t>
  </si>
  <si>
    <t>Együtt</t>
  </si>
  <si>
    <t>Adókörzet</t>
  </si>
  <si>
    <t>Lakos</t>
  </si>
  <si>
    <t>Adózó</t>
  </si>
  <si>
    <t>Adó</t>
  </si>
  <si>
    <t xml:space="preserve">Egy adózóra </t>
  </si>
  <si>
    <t xml:space="preserve">          Ezer lakosra jutó</t>
  </si>
  <si>
    <t>Ezer lakosra jutó</t>
  </si>
  <si>
    <t>Indexek átlaga</t>
  </si>
  <si>
    <t>forint</t>
  </si>
  <si>
    <t>jutó adó</t>
  </si>
  <si>
    <t>adózó</t>
  </si>
  <si>
    <t>adó</t>
  </si>
  <si>
    <t>index</t>
  </si>
  <si>
    <t>Pest</t>
  </si>
  <si>
    <t>Buda</t>
  </si>
  <si>
    <t>Eger</t>
  </si>
  <si>
    <t>Szolnok</t>
  </si>
  <si>
    <t>Szeged</t>
  </si>
  <si>
    <t>Nagyvárad</t>
  </si>
  <si>
    <t>Debrecen</t>
  </si>
  <si>
    <t>Szatmár</t>
  </si>
  <si>
    <t>Arad</t>
  </si>
  <si>
    <t>Sopron</t>
  </si>
  <si>
    <t>Gyõr</t>
  </si>
  <si>
    <t>Nagykanizsa</t>
  </si>
  <si>
    <t>Pécs</t>
  </si>
  <si>
    <t>Pozsony</t>
  </si>
  <si>
    <t>Nyitra</t>
  </si>
  <si>
    <t>Balassagyarmat</t>
  </si>
  <si>
    <t>Rózsahegy</t>
  </si>
  <si>
    <t>Kassa</t>
  </si>
  <si>
    <t>Eperjes</t>
  </si>
  <si>
    <t>Ungvár</t>
  </si>
  <si>
    <t>Munkács</t>
  </si>
  <si>
    <t>Temesvár</t>
  </si>
  <si>
    <t>Lugos</t>
  </si>
  <si>
    <t>Nagybecskerek</t>
  </si>
  <si>
    <t>Zombor</t>
  </si>
  <si>
    <t>Ujvidék</t>
  </si>
  <si>
    <t>Zágráb</t>
  </si>
  <si>
    <t>Varasd</t>
  </si>
  <si>
    <t>Fiume</t>
  </si>
  <si>
    <t>Eszék</t>
  </si>
  <si>
    <t>Nagyszeben</t>
  </si>
  <si>
    <t>Brassó</t>
  </si>
  <si>
    <t>Marosvásárhely</t>
  </si>
  <si>
    <t>Beszterce</t>
  </si>
  <si>
    <t>Kolozsvár</t>
  </si>
  <si>
    <t>Szászváros (Broos)</t>
  </si>
  <si>
    <t>Magyarország</t>
  </si>
  <si>
    <t>Horvátország</t>
  </si>
  <si>
    <t>Erdély</t>
  </si>
  <si>
    <t>Magyar korona</t>
  </si>
  <si>
    <t>A. Ausztria</t>
  </si>
  <si>
    <t>F. Ausztria</t>
  </si>
  <si>
    <t>Salzburg</t>
  </si>
  <si>
    <t>Steiermark</t>
  </si>
  <si>
    <t>Kärnthen</t>
  </si>
  <si>
    <t>Krain</t>
  </si>
  <si>
    <t>Küstenland</t>
  </si>
  <si>
    <t>Tirol</t>
  </si>
  <si>
    <t>Böhmen</t>
  </si>
  <si>
    <t>Mähren</t>
  </si>
  <si>
    <t>Schlesien</t>
  </si>
  <si>
    <t>Galicia</t>
  </si>
  <si>
    <t>Bukowina</t>
  </si>
  <si>
    <t>Dalmácia</t>
  </si>
  <si>
    <t>Ausztria</t>
  </si>
  <si>
    <t>Italia</t>
  </si>
  <si>
    <t>Monarchia</t>
  </si>
  <si>
    <t>Osztrák tart.</t>
  </si>
  <si>
    <t>Cseh tart.</t>
  </si>
  <si>
    <t>Peremtart. GBD.</t>
  </si>
  <si>
    <t>Osztrák (A. Au. nélk.)</t>
  </si>
  <si>
    <t>Alföld</t>
  </si>
  <si>
    <t>Dunántúl</t>
  </si>
  <si>
    <t>ÉNy Felföld</t>
  </si>
  <si>
    <t>ÉK Felföld</t>
  </si>
  <si>
    <t>Délvidék (Vajdaság)</t>
  </si>
  <si>
    <t>Határõrvidék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</si>
  <si>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</si>
  <si>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</si>
  <si>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</si>
  <si>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</si>
  <si>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</si>
  <si>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</si>
  <si>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</si>
  <si>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</si>
  <si>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</si>
  <si>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</si>
  <si>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</si>
  <si>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</si>
  <si>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</si>
  <si>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</si>
  <si>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</si>
  <si>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</si>
  <si>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</si>
  <si>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</si>
  <si>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</si>
  <si>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</si>
  <si>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</si>
  <si>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</si>
  <si>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</si>
  <si>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</si>
  <si>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</si>
  <si>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</si>
  <si>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</si>
  <si>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</si>
  <si>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</si>
  <si>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</si>
  <si>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X1</t>
  </si>
  <si>
    <t>X2</t>
  </si>
  <si>
    <t>X3</t>
  </si>
  <si>
    <t>X4</t>
  </si>
  <si>
    <t>X5</t>
  </si>
  <si>
    <t>X6</t>
  </si>
  <si>
    <t>M0</t>
  </si>
  <si>
    <t>M8</t>
  </si>
  <si>
    <t>M7</t>
  </si>
  <si>
    <t>M00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</si>
  <si>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</si>
  <si>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</si>
  <si>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</si>
  <si>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</si>
  <si>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</si>
  <si>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</si>
  <si>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</si>
  <si>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</si>
  <si>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</si>
  <si>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</si>
  <si>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</si>
  <si>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</si>
  <si>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</si>
  <si>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</si>
  <si>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C00</t>
  </si>
  <si>
    <t>C17</t>
  </si>
  <si>
    <t>S0</t>
  </si>
  <si>
    <t>S7</t>
  </si>
  <si>
    <t>S9</t>
  </si>
  <si>
    <t>S1</t>
  </si>
  <si>
    <t>S2</t>
  </si>
  <si>
    <t>S4</t>
  </si>
  <si>
    <t>M6</t>
  </si>
  <si>
    <t>S3</t>
  </si>
  <si>
    <t>M9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</si>
</sst>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)"/>
    <numFmt numFmtId="165" formatCode="0.00_)"/>
  </numFmts>
  <fonts count="38">
    <font>
      <sz val="12"/>
      <name val="Times New Roman CE"/>
      <family val="0"/>
    </font>
    <font>
      <sz val="12"/>
      <name val="Times New Roman"/>
      <family val="0"/>
    </font>
    <font>
      <b/>
      <sz val="12"/>
      <name val="Times New Roman CE"/>
      <family val="1"/>
    </font>
    <font>
      <i/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165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33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T86"/>
  <sheetViews>
    <sheetView tabSelected="1" defaultGridColor="0" zoomScale="87" zoomScaleNormal="87" zoomScalePageLayoutView="0" colorId="22" workbookViewId="0" topLeftCell="A1">
      <pane xSplit="2" ySplit="5" topLeftCell="C6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83" sqref="A83:IV83"/>
    </sheetView>
  </sheetViews>
  <sheetFormatPr defaultColWidth="9.59765625" defaultRowHeight="15"/>
  <cols>
    <col min="1" max="1" width="9.59765625" style="17" customWidth="1"/>
    <col min="2" max="2" width="27.19921875" style="7" customWidth="1"/>
    <col min="3" max="22" width="9.59765625" style="0" customWidth="1"/>
    <col min="23" max="30" width="9.59765625" style="1" customWidth="1"/>
  </cols>
  <sheetData>
    <row r="1" spans="2:27" ht="15.75">
      <c r="B1"/>
      <c r="D1" s="2" t="s">
        <v>0</v>
      </c>
      <c r="I1" s="2" t="s">
        <v>1</v>
      </c>
      <c r="N1" s="2" t="s">
        <v>2</v>
      </c>
      <c r="S1" s="2" t="s">
        <v>0</v>
      </c>
      <c r="W1" s="2" t="s">
        <v>1</v>
      </c>
      <c r="AA1" s="3" t="s">
        <v>2</v>
      </c>
    </row>
    <row r="2" spans="2:30" ht="15.75">
      <c r="B2" s="4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/>
      <c r="I2" s="5" t="s">
        <v>5</v>
      </c>
      <c r="J2" s="5" t="s">
        <v>6</v>
      </c>
      <c r="K2" s="5" t="s">
        <v>7</v>
      </c>
      <c r="L2" s="6" t="s">
        <v>8</v>
      </c>
      <c r="M2" s="6"/>
      <c r="N2" s="5" t="s">
        <v>5</v>
      </c>
      <c r="O2" s="5" t="s">
        <v>6</v>
      </c>
      <c r="P2" s="5" t="s">
        <v>7</v>
      </c>
      <c r="Q2" s="6" t="s">
        <v>8</v>
      </c>
      <c r="R2" s="6"/>
      <c r="S2" s="5" t="s">
        <v>7</v>
      </c>
      <c r="T2" s="6" t="s">
        <v>9</v>
      </c>
      <c r="U2" s="6"/>
      <c r="V2" s="5" t="s">
        <v>10</v>
      </c>
      <c r="W2" s="5" t="s">
        <v>7</v>
      </c>
      <c r="X2" s="6" t="s">
        <v>9</v>
      </c>
      <c r="Y2" s="6"/>
      <c r="Z2" s="5" t="s">
        <v>10</v>
      </c>
      <c r="AA2" s="5" t="s">
        <v>7</v>
      </c>
      <c r="AB2" s="6" t="s">
        <v>9</v>
      </c>
      <c r="AC2" s="6"/>
      <c r="AD2" s="5" t="s">
        <v>10</v>
      </c>
    </row>
    <row r="3" spans="2:43" ht="15.75">
      <c r="B3" s="5"/>
      <c r="C3" s="5"/>
      <c r="D3" s="5"/>
      <c r="E3" s="5" t="s">
        <v>11</v>
      </c>
      <c r="F3" s="5" t="s">
        <v>12</v>
      </c>
      <c r="G3" s="5" t="s">
        <v>13</v>
      </c>
      <c r="H3" s="5" t="s">
        <v>14</v>
      </c>
      <c r="I3" s="5"/>
      <c r="J3" s="5" t="s">
        <v>11</v>
      </c>
      <c r="K3" s="5" t="s">
        <v>12</v>
      </c>
      <c r="L3" s="5" t="s">
        <v>13</v>
      </c>
      <c r="M3" s="5" t="s">
        <v>14</v>
      </c>
      <c r="N3" s="5"/>
      <c r="O3" s="5" t="s">
        <v>11</v>
      </c>
      <c r="P3" s="5" t="s">
        <v>12</v>
      </c>
      <c r="Q3" s="5" t="s">
        <v>13</v>
      </c>
      <c r="R3" s="5" t="s">
        <v>14</v>
      </c>
      <c r="S3" s="5" t="s">
        <v>12</v>
      </c>
      <c r="T3" s="5" t="s">
        <v>13</v>
      </c>
      <c r="U3" s="5" t="s">
        <v>14</v>
      </c>
      <c r="V3" s="5"/>
      <c r="W3" s="5" t="s">
        <v>12</v>
      </c>
      <c r="X3" s="5" t="s">
        <v>13</v>
      </c>
      <c r="Y3" s="5" t="s">
        <v>14</v>
      </c>
      <c r="Z3" s="5"/>
      <c r="AA3" s="5" t="s">
        <v>12</v>
      </c>
      <c r="AB3" s="5" t="s">
        <v>13</v>
      </c>
      <c r="AC3" s="5" t="s">
        <v>14</v>
      </c>
      <c r="AD3" s="5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5.75">
      <c r="B4" s="5"/>
      <c r="C4" s="5"/>
      <c r="D4" s="5"/>
      <c r="E4" s="5"/>
      <c r="F4" s="5" t="s">
        <v>11</v>
      </c>
      <c r="G4" s="5" t="s">
        <v>11</v>
      </c>
      <c r="H4" s="5" t="s">
        <v>11</v>
      </c>
      <c r="I4" s="5"/>
      <c r="J4" s="5"/>
      <c r="K4" s="5" t="s">
        <v>11</v>
      </c>
      <c r="L4" s="5" t="s">
        <v>11</v>
      </c>
      <c r="M4" s="5" t="s">
        <v>11</v>
      </c>
      <c r="N4" s="5"/>
      <c r="O4" s="5"/>
      <c r="P4" s="5" t="s">
        <v>11</v>
      </c>
      <c r="Q4" s="5"/>
      <c r="R4" s="5" t="s">
        <v>11</v>
      </c>
      <c r="S4" s="5" t="s">
        <v>15</v>
      </c>
      <c r="T4" s="5" t="s">
        <v>15</v>
      </c>
      <c r="U4" s="5" t="s">
        <v>15</v>
      </c>
      <c r="V4" s="5"/>
      <c r="W4" s="5" t="s">
        <v>15</v>
      </c>
      <c r="X4" s="5" t="s">
        <v>15</v>
      </c>
      <c r="Y4" s="5" t="s">
        <v>15</v>
      </c>
      <c r="Z4" s="5"/>
      <c r="AA4" s="5" t="s">
        <v>15</v>
      </c>
      <c r="AB4" s="5" t="s">
        <v>15</v>
      </c>
      <c r="AC4" s="5" t="s">
        <v>15</v>
      </c>
      <c r="AD4" s="5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6" spans="1:30" ht="15.75">
      <c r="A6" s="17" t="s">
        <v>83</v>
      </c>
      <c r="B6" s="7" t="s">
        <v>16</v>
      </c>
      <c r="C6">
        <v>186945</v>
      </c>
      <c r="D6" s="9">
        <v>6577</v>
      </c>
      <c r="E6" s="9">
        <v>112847</v>
      </c>
      <c r="F6" s="10">
        <v>17.157822715523796</v>
      </c>
      <c r="G6" s="8">
        <v>35.18147048597181</v>
      </c>
      <c r="H6" s="8">
        <v>603.6374334697371</v>
      </c>
      <c r="I6">
        <v>8358</v>
      </c>
      <c r="J6">
        <v>280149</v>
      </c>
      <c r="K6" s="8">
        <v>33.518664752333095</v>
      </c>
      <c r="L6" s="8">
        <v>44.708336676562624</v>
      </c>
      <c r="M6" s="8">
        <v>1498.5637486961405</v>
      </c>
      <c r="N6" s="1">
        <f aca="true" t="shared" si="0" ref="N6:N41">D6+I6</f>
        <v>14935</v>
      </c>
      <c r="O6" s="1">
        <f aca="true" t="shared" si="1" ref="O6:O41">E6+J6</f>
        <v>392996</v>
      </c>
      <c r="P6" s="8">
        <f aca="true" t="shared" si="2" ref="P6:P41">O6/N6</f>
        <v>26.313759625041847</v>
      </c>
      <c r="Q6" s="8">
        <f aca="true" t="shared" si="3" ref="Q6:Q41">N6/C6*1000</f>
        <v>79.88980716253444</v>
      </c>
      <c r="R6" s="8">
        <f aca="true" t="shared" si="4" ref="R6:R41">O6/C6*1000</f>
        <v>2102.2011821658775</v>
      </c>
      <c r="S6" s="1">
        <f aca="true" t="shared" si="5" ref="S6:S41">F6/F$64*100</f>
        <v>151.4953583309131</v>
      </c>
      <c r="T6" s="1">
        <f aca="true" t="shared" si="6" ref="T6:T41">G6/G$64*100</f>
        <v>226.24477674700168</v>
      </c>
      <c r="U6" s="1">
        <f aca="true" t="shared" si="7" ref="U6:U41">H6/H$64*100</f>
        <v>342.75033523784464</v>
      </c>
      <c r="V6" s="1">
        <f aca="true" t="shared" si="8" ref="V6:V41">AVERAGEA(S6:U6)</f>
        <v>240.16349010525315</v>
      </c>
      <c r="W6" s="1">
        <f aca="true" t="shared" si="9" ref="W6:W41">K6/K$64*100</f>
        <v>151.8224212847909</v>
      </c>
      <c r="X6" s="1">
        <f aca="true" t="shared" si="10" ref="X6:X41">L6/L$64*100</f>
        <v>313.79721100761356</v>
      </c>
      <c r="Y6" s="1">
        <f aca="true" t="shared" si="11" ref="Y6:Y41">M6/M$64*100</f>
        <v>476.4145236759033</v>
      </c>
      <c r="Z6" s="1">
        <f aca="true" t="shared" si="12" ref="Z6:Z41">AVERAGEA(W6:Y6)</f>
        <v>314.01138532276923</v>
      </c>
      <c r="AA6" s="1">
        <f aca="true" t="shared" si="13" ref="AA6:AA41">P6/P$64*100</f>
        <v>159.80104183027726</v>
      </c>
      <c r="AB6" s="1">
        <f aca="true" t="shared" si="14" ref="AB6:AB41">Q6/Q$64*100</f>
        <v>268.10724555056566</v>
      </c>
      <c r="AC6" s="1">
        <f aca="true" t="shared" si="15" ref="AC6:AC41">R6/R$64*100</f>
        <v>428.43817161226366</v>
      </c>
      <c r="AD6" s="1">
        <f aca="true" t="shared" si="16" ref="AD6:AD41">AVERAGEA(AA6:AC6)</f>
        <v>285.44881966436884</v>
      </c>
    </row>
    <row r="7" spans="1:30" ht="15.75">
      <c r="A7" s="17" t="s">
        <v>84</v>
      </c>
      <c r="B7" s="7" t="s">
        <v>17</v>
      </c>
      <c r="C7">
        <v>421335</v>
      </c>
      <c r="D7" s="9">
        <v>5815</v>
      </c>
      <c r="E7" s="9">
        <v>31410</v>
      </c>
      <c r="F7" s="10">
        <v>5.401547721410147</v>
      </c>
      <c r="G7" s="8">
        <v>13.801369456608162</v>
      </c>
      <c r="H7" s="8">
        <v>74.5487557406814</v>
      </c>
      <c r="I7">
        <v>3568</v>
      </c>
      <c r="J7">
        <v>49398</v>
      </c>
      <c r="K7" s="8">
        <v>13.844730941704036</v>
      </c>
      <c r="L7" s="8">
        <v>8.468320932274793</v>
      </c>
      <c r="M7" s="8">
        <v>117.2416248353448</v>
      </c>
      <c r="N7" s="1">
        <f t="shared" si="0"/>
        <v>9383</v>
      </c>
      <c r="O7" s="1">
        <f t="shared" si="1"/>
        <v>80808</v>
      </c>
      <c r="P7" s="8">
        <f t="shared" si="2"/>
        <v>8.61217094745817</v>
      </c>
      <c r="Q7" s="8">
        <f t="shared" si="3"/>
        <v>22.269690388882957</v>
      </c>
      <c r="R7" s="8">
        <f t="shared" si="4"/>
        <v>191.79038057602622</v>
      </c>
      <c r="S7" s="1">
        <f t="shared" si="5"/>
        <v>47.693079778483764</v>
      </c>
      <c r="T7" s="1">
        <f t="shared" si="6"/>
        <v>88.75375896406196</v>
      </c>
      <c r="U7" s="1">
        <f t="shared" si="7"/>
        <v>42.329401069133255</v>
      </c>
      <c r="V7" s="1">
        <f t="shared" si="8"/>
        <v>59.59207993722632</v>
      </c>
      <c r="W7" s="1">
        <f t="shared" si="9"/>
        <v>62.70955568000848</v>
      </c>
      <c r="X7" s="1">
        <f t="shared" si="10"/>
        <v>59.43713606903821</v>
      </c>
      <c r="Y7" s="1">
        <f t="shared" si="11"/>
        <v>37.27276393781592</v>
      </c>
      <c r="Z7" s="1">
        <f t="shared" si="12"/>
        <v>53.13981856228753</v>
      </c>
      <c r="AA7" s="1">
        <f t="shared" si="13"/>
        <v>52.300922005631975</v>
      </c>
      <c r="AB7" s="1">
        <f t="shared" si="14"/>
        <v>74.73625937386605</v>
      </c>
      <c r="AC7" s="1">
        <f t="shared" si="15"/>
        <v>39.0877527250525</v>
      </c>
      <c r="AD7" s="1">
        <f t="shared" si="16"/>
        <v>55.37497803485018</v>
      </c>
    </row>
    <row r="8" spans="1:30" ht="15.75">
      <c r="A8" s="17" t="s">
        <v>85</v>
      </c>
      <c r="B8" s="7" t="s">
        <v>18</v>
      </c>
      <c r="C8">
        <v>354468</v>
      </c>
      <c r="D8" s="9">
        <v>3680</v>
      </c>
      <c r="E8" s="9">
        <v>30105</v>
      </c>
      <c r="F8" s="10">
        <v>8.18070652173913</v>
      </c>
      <c r="G8" s="8">
        <v>10.381755193698726</v>
      </c>
      <c r="H8" s="8">
        <v>84.93009242019026</v>
      </c>
      <c r="I8">
        <v>3345</v>
      </c>
      <c r="J8">
        <v>68201</v>
      </c>
      <c r="K8" s="8">
        <v>20.388938714499254</v>
      </c>
      <c r="L8" s="8">
        <v>9.436676935576696</v>
      </c>
      <c r="M8" s="8">
        <v>192.40382770800184</v>
      </c>
      <c r="N8" s="1">
        <f t="shared" si="0"/>
        <v>7025</v>
      </c>
      <c r="O8" s="1">
        <f t="shared" si="1"/>
        <v>98306</v>
      </c>
      <c r="P8" s="8">
        <f t="shared" si="2"/>
        <v>13.99373665480427</v>
      </c>
      <c r="Q8" s="8">
        <f t="shared" si="3"/>
        <v>19.818432129275422</v>
      </c>
      <c r="R8" s="8">
        <f t="shared" si="4"/>
        <v>277.3339201281921</v>
      </c>
      <c r="S8" s="1">
        <f t="shared" si="5"/>
        <v>72.23172114895424</v>
      </c>
      <c r="T8" s="1">
        <f t="shared" si="6"/>
        <v>66.76292530117401</v>
      </c>
      <c r="U8" s="1">
        <f t="shared" si="7"/>
        <v>48.22401003442862</v>
      </c>
      <c r="V8" s="1">
        <f t="shared" si="8"/>
        <v>62.40621882818562</v>
      </c>
      <c r="W8" s="1">
        <f t="shared" si="9"/>
        <v>92.35147240902619</v>
      </c>
      <c r="X8" s="1">
        <f t="shared" si="10"/>
        <v>66.23379717716466</v>
      </c>
      <c r="Y8" s="1">
        <f t="shared" si="11"/>
        <v>61.167886925519575</v>
      </c>
      <c r="Z8" s="1">
        <f t="shared" si="12"/>
        <v>73.25105217057015</v>
      </c>
      <c r="AA8" s="1">
        <f t="shared" si="13"/>
        <v>84.9826755431838</v>
      </c>
      <c r="AB8" s="1">
        <f t="shared" si="14"/>
        <v>66.50992708620153</v>
      </c>
      <c r="AC8" s="1">
        <f t="shared" si="15"/>
        <v>56.52191553967477</v>
      </c>
      <c r="AD8" s="1">
        <f t="shared" si="16"/>
        <v>69.33817272302004</v>
      </c>
    </row>
    <row r="9" spans="1:30" ht="15.75">
      <c r="A9" s="17" t="s">
        <v>86</v>
      </c>
      <c r="B9" s="7" t="s">
        <v>19</v>
      </c>
      <c r="C9">
        <v>434096</v>
      </c>
      <c r="D9" s="9">
        <v>3493</v>
      </c>
      <c r="E9" s="9">
        <v>20055</v>
      </c>
      <c r="F9" s="10">
        <v>5.741482965931864</v>
      </c>
      <c r="G9" s="8">
        <v>8.046607202093545</v>
      </c>
      <c r="H9" s="8">
        <v>46.19945818436475</v>
      </c>
      <c r="I9">
        <v>2712</v>
      </c>
      <c r="J9">
        <v>38630</v>
      </c>
      <c r="K9" s="8">
        <v>14.24410029498525</v>
      </c>
      <c r="L9" s="8">
        <v>6.247465998304523</v>
      </c>
      <c r="M9" s="8">
        <v>88.98953226935977</v>
      </c>
      <c r="N9" s="1">
        <f t="shared" si="0"/>
        <v>6205</v>
      </c>
      <c r="O9" s="1">
        <f t="shared" si="1"/>
        <v>58685</v>
      </c>
      <c r="P9" s="8">
        <f t="shared" si="2"/>
        <v>9.457695406929895</v>
      </c>
      <c r="Q9" s="8">
        <f t="shared" si="3"/>
        <v>14.294073200398069</v>
      </c>
      <c r="R9" s="8">
        <f t="shared" si="4"/>
        <v>135.1889904537245</v>
      </c>
      <c r="S9" s="1">
        <f t="shared" si="5"/>
        <v>50.694545205185605</v>
      </c>
      <c r="T9" s="1">
        <f t="shared" si="6"/>
        <v>51.74607044166542</v>
      </c>
      <c r="U9" s="1">
        <f t="shared" si="7"/>
        <v>26.232435071957266</v>
      </c>
      <c r="V9" s="1">
        <f t="shared" si="8"/>
        <v>42.891016906269435</v>
      </c>
      <c r="W9" s="1">
        <f t="shared" si="9"/>
        <v>64.51849474873659</v>
      </c>
      <c r="X9" s="1">
        <f t="shared" si="10"/>
        <v>43.849482039902696</v>
      </c>
      <c r="Y9" s="1">
        <f t="shared" si="11"/>
        <v>28.291025767262813</v>
      </c>
      <c r="Z9" s="1">
        <f t="shared" si="12"/>
        <v>45.55300085196737</v>
      </c>
      <c r="AA9" s="1">
        <f t="shared" si="13"/>
        <v>57.435714275603885</v>
      </c>
      <c r="AB9" s="1">
        <f t="shared" si="14"/>
        <v>47.9703823249948</v>
      </c>
      <c r="AC9" s="1">
        <f t="shared" si="15"/>
        <v>27.552131729098804</v>
      </c>
      <c r="AD9" s="1">
        <f t="shared" si="16"/>
        <v>44.319409443232495</v>
      </c>
    </row>
    <row r="10" spans="1:30" ht="15.75">
      <c r="A10" s="17" t="s">
        <v>87</v>
      </c>
      <c r="B10" s="7" t="s">
        <v>20</v>
      </c>
      <c r="C10">
        <v>372607</v>
      </c>
      <c r="D10" s="9">
        <v>5182</v>
      </c>
      <c r="E10" s="9">
        <v>39549</v>
      </c>
      <c r="F10" s="10">
        <v>7.631995368583558</v>
      </c>
      <c r="G10" s="8">
        <v>13.907414514488456</v>
      </c>
      <c r="H10" s="8">
        <v>106.14132316354765</v>
      </c>
      <c r="I10">
        <v>2698</v>
      </c>
      <c r="J10">
        <v>48250</v>
      </c>
      <c r="K10" s="8">
        <v>17.883617494440326</v>
      </c>
      <c r="L10" s="8">
        <v>7.240873091487814</v>
      </c>
      <c r="M10" s="8">
        <v>129.49300469395368</v>
      </c>
      <c r="N10" s="1">
        <f t="shared" si="0"/>
        <v>7880</v>
      </c>
      <c r="O10" s="1">
        <f t="shared" si="1"/>
        <v>87799</v>
      </c>
      <c r="P10" s="8">
        <f t="shared" si="2"/>
        <v>11.142005076142132</v>
      </c>
      <c r="Q10" s="8">
        <f t="shared" si="3"/>
        <v>21.14828760597627</v>
      </c>
      <c r="R10" s="8">
        <f t="shared" si="4"/>
        <v>235.63432785750132</v>
      </c>
      <c r="S10" s="1">
        <f t="shared" si="5"/>
        <v>67.38686442408193</v>
      </c>
      <c r="T10" s="1">
        <f t="shared" si="6"/>
        <v>89.4357128481333</v>
      </c>
      <c r="U10" s="1">
        <f t="shared" si="7"/>
        <v>60.26792256368283</v>
      </c>
      <c r="V10" s="1">
        <f t="shared" si="8"/>
        <v>72.36349994529935</v>
      </c>
      <c r="W10" s="1">
        <f t="shared" si="9"/>
        <v>81.00364765120861</v>
      </c>
      <c r="X10" s="1">
        <f t="shared" si="10"/>
        <v>50.82197080617598</v>
      </c>
      <c r="Y10" s="1">
        <f t="shared" si="11"/>
        <v>41.1676501612349</v>
      </c>
      <c r="Z10" s="1">
        <f t="shared" si="12"/>
        <v>57.66442287287316</v>
      </c>
      <c r="AA10" s="1">
        <f t="shared" si="13"/>
        <v>67.66437197181467</v>
      </c>
      <c r="AB10" s="1">
        <f t="shared" si="14"/>
        <v>70.97287300511226</v>
      </c>
      <c r="AC10" s="1">
        <f t="shared" si="15"/>
        <v>48.02334878926281</v>
      </c>
      <c r="AD10" s="1">
        <f t="shared" si="16"/>
        <v>62.22019792206324</v>
      </c>
    </row>
    <row r="11" spans="1:30" ht="15.75">
      <c r="A11" s="17" t="s">
        <v>88</v>
      </c>
      <c r="B11" s="7" t="s">
        <v>21</v>
      </c>
      <c r="C11">
        <v>431307</v>
      </c>
      <c r="D11" s="9">
        <v>1901</v>
      </c>
      <c r="E11" s="9">
        <v>11822</v>
      </c>
      <c r="F11" s="10">
        <v>6.218832193582325</v>
      </c>
      <c r="G11" s="8">
        <v>4.407533381095137</v>
      </c>
      <c r="H11" s="8">
        <v>27.40971048464319</v>
      </c>
      <c r="I11">
        <v>2016</v>
      </c>
      <c r="J11">
        <v>18625</v>
      </c>
      <c r="K11" s="8">
        <v>9.23859126984127</v>
      </c>
      <c r="L11" s="8">
        <v>4.674164806043027</v>
      </c>
      <c r="M11" s="8">
        <v>43.182698170908424</v>
      </c>
      <c r="N11" s="1">
        <f t="shared" si="0"/>
        <v>3917</v>
      </c>
      <c r="O11" s="1">
        <f t="shared" si="1"/>
        <v>30447</v>
      </c>
      <c r="P11" s="8">
        <f t="shared" si="2"/>
        <v>7.773040592290018</v>
      </c>
      <c r="Q11" s="8">
        <f t="shared" si="3"/>
        <v>9.081698187138164</v>
      </c>
      <c r="R11" s="8">
        <f t="shared" si="4"/>
        <v>70.59240865555161</v>
      </c>
      <c r="S11" s="1">
        <f t="shared" si="5"/>
        <v>54.90931030043642</v>
      </c>
      <c r="T11" s="1">
        <f t="shared" si="6"/>
        <v>28.3439376477581</v>
      </c>
      <c r="U11" s="1">
        <f t="shared" si="7"/>
        <v>15.563460674369715</v>
      </c>
      <c r="V11" s="1">
        <f t="shared" si="8"/>
        <v>32.938902874188074</v>
      </c>
      <c r="W11" s="1">
        <f t="shared" si="9"/>
        <v>41.846096979450884</v>
      </c>
      <c r="X11" s="1">
        <f t="shared" si="10"/>
        <v>32.80685413410049</v>
      </c>
      <c r="Y11" s="1">
        <f t="shared" si="11"/>
        <v>13.72838799686268</v>
      </c>
      <c r="Z11" s="1">
        <f t="shared" si="12"/>
        <v>29.46044637013802</v>
      </c>
      <c r="AA11" s="1">
        <f t="shared" si="13"/>
        <v>47.20496054295794</v>
      </c>
      <c r="AB11" s="1">
        <f t="shared" si="14"/>
        <v>30.47784407492034</v>
      </c>
      <c r="AC11" s="1">
        <f t="shared" si="15"/>
        <v>14.387054269910394</v>
      </c>
      <c r="AD11" s="1">
        <f t="shared" si="16"/>
        <v>30.689952962596223</v>
      </c>
    </row>
    <row r="12" spans="1:30" ht="15.75">
      <c r="A12" s="17" t="s">
        <v>89</v>
      </c>
      <c r="B12" s="7" t="s">
        <v>22</v>
      </c>
      <c r="C12">
        <v>404090</v>
      </c>
      <c r="D12" s="9">
        <v>3403</v>
      </c>
      <c r="E12" s="9">
        <v>69521</v>
      </c>
      <c r="F12" s="10">
        <v>20.429327064354982</v>
      </c>
      <c r="G12" s="8">
        <v>8.42139127422109</v>
      </c>
      <c r="H12" s="8">
        <v>172.04335667796778</v>
      </c>
      <c r="I12">
        <v>1519</v>
      </c>
      <c r="J12">
        <v>36554</v>
      </c>
      <c r="K12" s="8">
        <v>24.06451612903226</v>
      </c>
      <c r="L12" s="8">
        <v>3.7590635749461754</v>
      </c>
      <c r="M12" s="8">
        <v>90.4600460293499</v>
      </c>
      <c r="N12" s="1">
        <f t="shared" si="0"/>
        <v>4922</v>
      </c>
      <c r="O12" s="1">
        <f t="shared" si="1"/>
        <v>106075</v>
      </c>
      <c r="P12" s="8">
        <f t="shared" si="2"/>
        <v>21.551198699715563</v>
      </c>
      <c r="Q12" s="8">
        <f t="shared" si="3"/>
        <v>12.180454849167264</v>
      </c>
      <c r="R12" s="8">
        <f t="shared" si="4"/>
        <v>262.5034027073177</v>
      </c>
      <c r="S12" s="1">
        <f t="shared" si="5"/>
        <v>180.38117512857144</v>
      </c>
      <c r="T12" s="1">
        <f t="shared" si="6"/>
        <v>54.15622947014146</v>
      </c>
      <c r="U12" s="1">
        <f t="shared" si="7"/>
        <v>97.68764312356689</v>
      </c>
      <c r="V12" s="1">
        <f t="shared" si="8"/>
        <v>110.74168257409326</v>
      </c>
      <c r="W12" s="1">
        <f t="shared" si="9"/>
        <v>108.99995965687368</v>
      </c>
      <c r="X12" s="1">
        <f t="shared" si="10"/>
        <v>26.383975640873942</v>
      </c>
      <c r="Y12" s="1">
        <f t="shared" si="11"/>
        <v>28.75852280443197</v>
      </c>
      <c r="Z12" s="1">
        <f t="shared" si="12"/>
        <v>54.71415270072654</v>
      </c>
      <c r="AA12" s="1">
        <f t="shared" si="13"/>
        <v>130.8784473970958</v>
      </c>
      <c r="AB12" s="1">
        <f t="shared" si="14"/>
        <v>40.87715711366433</v>
      </c>
      <c r="AC12" s="1">
        <f t="shared" si="15"/>
        <v>53.4993885704354</v>
      </c>
      <c r="AD12" s="1">
        <f t="shared" si="16"/>
        <v>75.08499769373185</v>
      </c>
    </row>
    <row r="13" spans="1:30" ht="15.75">
      <c r="A13" s="17" t="s">
        <v>90</v>
      </c>
      <c r="B13" s="7" t="s">
        <v>23</v>
      </c>
      <c r="C13">
        <v>368243</v>
      </c>
      <c r="D13" s="9">
        <v>5369</v>
      </c>
      <c r="E13" s="9">
        <v>26294</v>
      </c>
      <c r="F13" s="10">
        <v>4.89737381262805</v>
      </c>
      <c r="G13" s="8">
        <v>14.580046328103997</v>
      </c>
      <c r="H13" s="8">
        <v>71.40393707416027</v>
      </c>
      <c r="I13">
        <v>2020</v>
      </c>
      <c r="J13">
        <v>31756</v>
      </c>
      <c r="K13" s="8">
        <v>15.720792079207921</v>
      </c>
      <c r="L13" s="8">
        <v>5.485508210610928</v>
      </c>
      <c r="M13" s="8">
        <v>86.23653402780229</v>
      </c>
      <c r="N13" s="1">
        <f t="shared" si="0"/>
        <v>7389</v>
      </c>
      <c r="O13" s="1">
        <f t="shared" si="1"/>
        <v>58050</v>
      </c>
      <c r="P13" s="8">
        <f t="shared" si="2"/>
        <v>7.856272838002436</v>
      </c>
      <c r="Q13" s="8">
        <f t="shared" si="3"/>
        <v>20.065554538714927</v>
      </c>
      <c r="R13" s="8">
        <f t="shared" si="4"/>
        <v>157.64047110196256</v>
      </c>
      <c r="S13" s="1">
        <f t="shared" si="5"/>
        <v>43.241465594188995</v>
      </c>
      <c r="T13" s="1">
        <f t="shared" si="6"/>
        <v>93.76126923910503</v>
      </c>
      <c r="U13" s="1">
        <f t="shared" si="7"/>
        <v>40.543746978702515</v>
      </c>
      <c r="V13" s="1">
        <f t="shared" si="8"/>
        <v>59.18216060399885</v>
      </c>
      <c r="W13" s="1">
        <f t="shared" si="9"/>
        <v>71.20715385340569</v>
      </c>
      <c r="X13" s="1">
        <f t="shared" si="10"/>
        <v>38.50148105267016</v>
      </c>
      <c r="Y13" s="1">
        <f t="shared" si="11"/>
        <v>27.415808849014677</v>
      </c>
      <c r="Z13" s="1">
        <f t="shared" si="12"/>
        <v>45.7081479183635</v>
      </c>
      <c r="AA13" s="1">
        <f t="shared" si="13"/>
        <v>47.71042231536315</v>
      </c>
      <c r="AB13" s="1">
        <f t="shared" si="14"/>
        <v>67.33926077546491</v>
      </c>
      <c r="AC13" s="1">
        <f t="shared" si="15"/>
        <v>32.127845700017986</v>
      </c>
      <c r="AD13" s="1">
        <f t="shared" si="16"/>
        <v>49.05917626361535</v>
      </c>
    </row>
    <row r="14" spans="1:30" ht="15.75">
      <c r="A14" s="17" t="s">
        <v>91</v>
      </c>
      <c r="B14" s="7" t="s">
        <v>24</v>
      </c>
      <c r="C14">
        <v>604912</v>
      </c>
      <c r="D14" s="9">
        <v>4457</v>
      </c>
      <c r="E14" s="9">
        <v>32925</v>
      </c>
      <c r="F14" s="10">
        <v>7.387256001794929</v>
      </c>
      <c r="G14" s="8">
        <v>7.3680138598672205</v>
      </c>
      <c r="H14" s="8">
        <v>54.42940460761235</v>
      </c>
      <c r="I14">
        <v>2861</v>
      </c>
      <c r="J14">
        <v>53811</v>
      </c>
      <c r="K14" s="8">
        <v>18.808458580915765</v>
      </c>
      <c r="L14" s="8">
        <v>4.729613563625784</v>
      </c>
      <c r="M14" s="8">
        <v>88.95674081519296</v>
      </c>
      <c r="N14" s="1">
        <f t="shared" si="0"/>
        <v>7318</v>
      </c>
      <c r="O14" s="1">
        <f t="shared" si="1"/>
        <v>86736</v>
      </c>
      <c r="P14" s="8">
        <f t="shared" si="2"/>
        <v>11.85241869363214</v>
      </c>
      <c r="Q14" s="8">
        <f t="shared" si="3"/>
        <v>12.097627423493003</v>
      </c>
      <c r="R14" s="8">
        <f t="shared" si="4"/>
        <v>143.3861454228053</v>
      </c>
      <c r="S14" s="1">
        <f t="shared" si="5"/>
        <v>65.22593301197577</v>
      </c>
      <c r="T14" s="1">
        <f t="shared" si="6"/>
        <v>47.382176690401835</v>
      </c>
      <c r="U14" s="1">
        <f t="shared" si="7"/>
        <v>30.905466827697502</v>
      </c>
      <c r="V14" s="1">
        <f t="shared" si="8"/>
        <v>47.83785884335837</v>
      </c>
      <c r="W14" s="1">
        <f t="shared" si="9"/>
        <v>85.19270512380929</v>
      </c>
      <c r="X14" s="1">
        <f t="shared" si="10"/>
        <v>33.196035811987144</v>
      </c>
      <c r="Y14" s="1">
        <f t="shared" si="11"/>
        <v>28.28060090210034</v>
      </c>
      <c r="Z14" s="1">
        <f t="shared" si="12"/>
        <v>48.88978061263226</v>
      </c>
      <c r="AA14" s="1">
        <f t="shared" si="13"/>
        <v>71.97864852609626</v>
      </c>
      <c r="AB14" s="1">
        <f t="shared" si="14"/>
        <v>40.59919132876274</v>
      </c>
      <c r="AC14" s="1">
        <f t="shared" si="15"/>
        <v>29.222749230967494</v>
      </c>
      <c r="AD14" s="1">
        <f t="shared" si="16"/>
        <v>47.26686302860884</v>
      </c>
    </row>
    <row r="15" spans="1:30" ht="15.75">
      <c r="A15" s="17" t="s">
        <v>92</v>
      </c>
      <c r="B15" s="7" t="s">
        <v>25</v>
      </c>
      <c r="C15">
        <v>502952</v>
      </c>
      <c r="D15" s="9">
        <v>7201</v>
      </c>
      <c r="E15" s="9">
        <v>53584</v>
      </c>
      <c r="F15" s="10">
        <v>7.441188723788363</v>
      </c>
      <c r="G15" s="8">
        <v>14.317469659132481</v>
      </c>
      <c r="H15" s="8">
        <v>106.53899378071864</v>
      </c>
      <c r="I15">
        <v>4381</v>
      </c>
      <c r="J15">
        <v>64899</v>
      </c>
      <c r="K15" s="8">
        <v>14.813741154987445</v>
      </c>
      <c r="L15" s="8">
        <v>8.710572778316818</v>
      </c>
      <c r="M15" s="8">
        <v>129.03617044966518</v>
      </c>
      <c r="N15" s="1">
        <f t="shared" si="0"/>
        <v>11582</v>
      </c>
      <c r="O15" s="1">
        <f t="shared" si="1"/>
        <v>118483</v>
      </c>
      <c r="P15" s="8">
        <f t="shared" si="2"/>
        <v>10.229925746848558</v>
      </c>
      <c r="Q15" s="8">
        <f t="shared" si="3"/>
        <v>23.0280424374493</v>
      </c>
      <c r="R15" s="8">
        <f t="shared" si="4"/>
        <v>235.57516423038382</v>
      </c>
      <c r="S15" s="1">
        <f t="shared" si="5"/>
        <v>65.70213312079053</v>
      </c>
      <c r="T15" s="1">
        <f t="shared" si="6"/>
        <v>92.07269286552453</v>
      </c>
      <c r="U15" s="1">
        <f t="shared" si="7"/>
        <v>60.49372323440354</v>
      </c>
      <c r="V15" s="1">
        <f t="shared" si="8"/>
        <v>72.75618307357287</v>
      </c>
      <c r="W15" s="1">
        <f t="shared" si="9"/>
        <v>67.09867672398259</v>
      </c>
      <c r="X15" s="1">
        <f t="shared" si="10"/>
        <v>61.137444318020414</v>
      </c>
      <c r="Y15" s="1">
        <f t="shared" si="11"/>
        <v>41.02241612025339</v>
      </c>
      <c r="Z15" s="1">
        <f t="shared" si="12"/>
        <v>56.41951238741879</v>
      </c>
      <c r="AA15" s="1">
        <f t="shared" si="13"/>
        <v>62.125398099215055</v>
      </c>
      <c r="AB15" s="1">
        <f t="shared" si="14"/>
        <v>77.28126087180559</v>
      </c>
      <c r="AC15" s="1">
        <f t="shared" si="15"/>
        <v>48.01129097270214</v>
      </c>
      <c r="AD15" s="1">
        <f t="shared" si="16"/>
        <v>62.47264998124093</v>
      </c>
    </row>
    <row r="16" spans="1:30" ht="15.75">
      <c r="A16" s="17" t="s">
        <v>93</v>
      </c>
      <c r="B16" s="7" t="s">
        <v>26</v>
      </c>
      <c r="C16">
        <v>355795</v>
      </c>
      <c r="D16" s="9">
        <v>5741</v>
      </c>
      <c r="E16" s="9">
        <v>51674</v>
      </c>
      <c r="F16" s="10">
        <v>9.000870928409684</v>
      </c>
      <c r="G16" s="8">
        <v>16.13569611714611</v>
      </c>
      <c r="H16" s="8">
        <v>145.23531809047344</v>
      </c>
      <c r="I16">
        <v>4955</v>
      </c>
      <c r="J16">
        <v>58502</v>
      </c>
      <c r="K16" s="8">
        <v>11.806659939455097</v>
      </c>
      <c r="L16" s="8">
        <v>13.926558833035877</v>
      </c>
      <c r="M16" s="8">
        <v>164.42614426846922</v>
      </c>
      <c r="N16" s="1">
        <f t="shared" si="0"/>
        <v>10696</v>
      </c>
      <c r="O16" s="1">
        <f t="shared" si="1"/>
        <v>110176</v>
      </c>
      <c r="P16" s="8">
        <f t="shared" si="2"/>
        <v>10.300673148840689</v>
      </c>
      <c r="Q16" s="8">
        <f t="shared" si="3"/>
        <v>30.062254950181984</v>
      </c>
      <c r="R16" s="8">
        <f t="shared" si="4"/>
        <v>309.66146235894263</v>
      </c>
      <c r="S16" s="1">
        <f t="shared" si="5"/>
        <v>79.47338011343334</v>
      </c>
      <c r="T16" s="1">
        <f t="shared" si="6"/>
        <v>103.76533201296472</v>
      </c>
      <c r="U16" s="1">
        <f t="shared" si="7"/>
        <v>82.46581673662958</v>
      </c>
      <c r="V16" s="1">
        <f t="shared" si="8"/>
        <v>88.56817628767588</v>
      </c>
      <c r="W16" s="1">
        <f t="shared" si="9"/>
        <v>53.47813561605093</v>
      </c>
      <c r="X16" s="1">
        <f t="shared" si="10"/>
        <v>97.74721328496754</v>
      </c>
      <c r="Y16" s="1">
        <f t="shared" si="11"/>
        <v>52.273387281445494</v>
      </c>
      <c r="Z16" s="1">
        <f t="shared" si="12"/>
        <v>67.83291206082133</v>
      </c>
      <c r="AA16" s="1">
        <f t="shared" si="13"/>
        <v>62.55504056407853</v>
      </c>
      <c r="AB16" s="1">
        <f t="shared" si="14"/>
        <v>100.88781855906103</v>
      </c>
      <c r="AC16" s="1">
        <f t="shared" si="15"/>
        <v>63.110415823834586</v>
      </c>
      <c r="AD16" s="1">
        <f t="shared" si="16"/>
        <v>75.51775831565804</v>
      </c>
    </row>
    <row r="17" spans="1:30" ht="15.75">
      <c r="A17" s="17" t="s">
        <v>94</v>
      </c>
      <c r="B17" s="7" t="s">
        <v>27</v>
      </c>
      <c r="C17">
        <v>477311</v>
      </c>
      <c r="D17" s="9">
        <v>5477</v>
      </c>
      <c r="E17" s="9">
        <v>29245</v>
      </c>
      <c r="F17" s="10">
        <v>5.339601971882417</v>
      </c>
      <c r="G17" s="8">
        <v>11.474698886051232</v>
      </c>
      <c r="H17" s="8">
        <v>61.27032479871614</v>
      </c>
      <c r="I17">
        <v>3698</v>
      </c>
      <c r="J17">
        <v>58162</v>
      </c>
      <c r="K17" s="8">
        <v>15.72796106003245</v>
      </c>
      <c r="L17" s="8">
        <v>7.747569194927416</v>
      </c>
      <c r="M17" s="8">
        <v>121.85346660772537</v>
      </c>
      <c r="N17" s="1">
        <f t="shared" si="0"/>
        <v>9175</v>
      </c>
      <c r="O17" s="1">
        <f t="shared" si="1"/>
        <v>87407</v>
      </c>
      <c r="P17" s="8">
        <f t="shared" si="2"/>
        <v>9.526648501362398</v>
      </c>
      <c r="Q17" s="8">
        <f t="shared" si="3"/>
        <v>19.222268080978647</v>
      </c>
      <c r="R17" s="8">
        <f t="shared" si="4"/>
        <v>183.1237914064415</v>
      </c>
      <c r="S17" s="1">
        <f t="shared" si="5"/>
        <v>47.14612847368391</v>
      </c>
      <c r="T17" s="1">
        <f t="shared" si="6"/>
        <v>73.79142064993816</v>
      </c>
      <c r="U17" s="1">
        <f t="shared" si="7"/>
        <v>34.78979798217637</v>
      </c>
      <c r="V17" s="1">
        <f t="shared" si="8"/>
        <v>51.90911570193281</v>
      </c>
      <c r="W17" s="1">
        <f t="shared" si="9"/>
        <v>71.23962567276264</v>
      </c>
      <c r="X17" s="1">
        <f t="shared" si="10"/>
        <v>54.37835057574869</v>
      </c>
      <c r="Y17" s="1">
        <f t="shared" si="11"/>
        <v>38.73893339718593</v>
      </c>
      <c r="Z17" s="1">
        <f t="shared" si="12"/>
        <v>54.785636548565755</v>
      </c>
      <c r="AA17" s="1">
        <f t="shared" si="13"/>
        <v>57.854460075700395</v>
      </c>
      <c r="AB17" s="1">
        <f t="shared" si="14"/>
        <v>64.50922253374291</v>
      </c>
      <c r="AC17" s="1">
        <f t="shared" si="15"/>
        <v>37.32146239592903</v>
      </c>
      <c r="AD17" s="1">
        <f t="shared" si="16"/>
        <v>53.22838166845745</v>
      </c>
    </row>
    <row r="18" spans="1:30" ht="15.75">
      <c r="A18" s="17" t="s">
        <v>95</v>
      </c>
      <c r="B18" s="7" t="s">
        <v>28</v>
      </c>
      <c r="C18">
        <v>478171</v>
      </c>
      <c r="D18" s="9">
        <v>7802</v>
      </c>
      <c r="E18" s="9">
        <v>55474</v>
      </c>
      <c r="F18" s="10">
        <v>7.110228146629069</v>
      </c>
      <c r="G18" s="8">
        <v>16.31633871564775</v>
      </c>
      <c r="H18" s="8">
        <v>116.01289078593223</v>
      </c>
      <c r="I18">
        <v>3598</v>
      </c>
      <c r="J18">
        <v>67062</v>
      </c>
      <c r="K18" s="8">
        <v>18.63868816008894</v>
      </c>
      <c r="L18" s="8">
        <v>7.524504831953423</v>
      </c>
      <c r="M18" s="8">
        <v>140.24689912186227</v>
      </c>
      <c r="N18" s="1">
        <f t="shared" si="0"/>
        <v>11400</v>
      </c>
      <c r="O18" s="1">
        <f t="shared" si="1"/>
        <v>122536</v>
      </c>
      <c r="P18" s="8">
        <f t="shared" si="2"/>
        <v>10.748771929824562</v>
      </c>
      <c r="Q18" s="8">
        <f t="shared" si="3"/>
        <v>23.840843547601175</v>
      </c>
      <c r="R18" s="8">
        <f t="shared" si="4"/>
        <v>256.25978990779447</v>
      </c>
      <c r="S18" s="1">
        <f t="shared" si="5"/>
        <v>62.779909709262384</v>
      </c>
      <c r="T18" s="1">
        <f t="shared" si="6"/>
        <v>104.92700728703541</v>
      </c>
      <c r="U18" s="1">
        <f t="shared" si="7"/>
        <v>65.873080435432</v>
      </c>
      <c r="V18" s="1">
        <f t="shared" si="8"/>
        <v>77.85999914390993</v>
      </c>
      <c r="W18" s="1">
        <f t="shared" si="9"/>
        <v>84.42373188030703</v>
      </c>
      <c r="X18" s="1">
        <f t="shared" si="10"/>
        <v>52.812714719447115</v>
      </c>
      <c r="Y18" s="1">
        <f t="shared" si="11"/>
        <v>44.58646467345748</v>
      </c>
      <c r="Z18" s="1">
        <f t="shared" si="12"/>
        <v>60.607637091070536</v>
      </c>
      <c r="AA18" s="1">
        <f t="shared" si="13"/>
        <v>65.2763032443059</v>
      </c>
      <c r="AB18" s="1">
        <f t="shared" si="14"/>
        <v>80.00899141169675</v>
      </c>
      <c r="AC18" s="1">
        <f t="shared" si="15"/>
        <v>52.226911856609824</v>
      </c>
      <c r="AD18" s="1">
        <f t="shared" si="16"/>
        <v>65.83740217087082</v>
      </c>
    </row>
    <row r="19" spans="1:30" ht="15.75">
      <c r="A19" s="17" t="s">
        <v>96</v>
      </c>
      <c r="B19" s="7" t="s">
        <v>29</v>
      </c>
      <c r="C19">
        <v>434878</v>
      </c>
      <c r="D19" s="9">
        <v>7715</v>
      </c>
      <c r="E19" s="9">
        <v>39656</v>
      </c>
      <c r="F19" s="10">
        <v>5.140116655865198</v>
      </c>
      <c r="G19" s="8">
        <v>17.74060771066828</v>
      </c>
      <c r="H19" s="8">
        <v>91.18879317877658</v>
      </c>
      <c r="I19">
        <v>5831</v>
      </c>
      <c r="J19">
        <v>57847</v>
      </c>
      <c r="K19" s="8">
        <v>9.920596810152633</v>
      </c>
      <c r="L19" s="8">
        <v>13.408358206209558</v>
      </c>
      <c r="M19" s="8">
        <v>133.0189156499064</v>
      </c>
      <c r="N19" s="1">
        <f t="shared" si="0"/>
        <v>13546</v>
      </c>
      <c r="O19" s="1">
        <f t="shared" si="1"/>
        <v>97503</v>
      </c>
      <c r="P19" s="8">
        <f t="shared" si="2"/>
        <v>7.197918204636055</v>
      </c>
      <c r="Q19" s="8">
        <f t="shared" si="3"/>
        <v>31.148965916877838</v>
      </c>
      <c r="R19" s="8">
        <f t="shared" si="4"/>
        <v>224.207708828683</v>
      </c>
      <c r="S19" s="1">
        <f t="shared" si="5"/>
        <v>45.38476865939692</v>
      </c>
      <c r="T19" s="1">
        <f t="shared" si="6"/>
        <v>114.08618728590963</v>
      </c>
      <c r="U19" s="1">
        <f t="shared" si="7"/>
        <v>51.777752172036394</v>
      </c>
      <c r="V19" s="1">
        <f t="shared" si="8"/>
        <v>70.41623603911431</v>
      </c>
      <c r="W19" s="1">
        <f t="shared" si="9"/>
        <v>44.93523353142245</v>
      </c>
      <c r="X19" s="1">
        <f t="shared" si="10"/>
        <v>94.1100859944383</v>
      </c>
      <c r="Y19" s="1">
        <f t="shared" si="11"/>
        <v>42.288586918223324</v>
      </c>
      <c r="Z19" s="1">
        <f t="shared" si="12"/>
        <v>60.44463548136136</v>
      </c>
      <c r="AA19" s="1">
        <f t="shared" si="13"/>
        <v>43.71229518321372</v>
      </c>
      <c r="AB19" s="1">
        <f t="shared" si="14"/>
        <v>104.53478047245835</v>
      </c>
      <c r="AC19" s="1">
        <f t="shared" si="15"/>
        <v>45.694551809245446</v>
      </c>
      <c r="AD19" s="1">
        <f t="shared" si="16"/>
        <v>64.6472091549725</v>
      </c>
    </row>
    <row r="20" spans="1:30" ht="15.75">
      <c r="A20" s="17" t="s">
        <v>97</v>
      </c>
      <c r="B20" s="7" t="s">
        <v>30</v>
      </c>
      <c r="C20">
        <v>435966</v>
      </c>
      <c r="D20" s="9">
        <v>5673</v>
      </c>
      <c r="E20" s="9">
        <v>32989</v>
      </c>
      <c r="F20" s="10">
        <v>5.815089018156178</v>
      </c>
      <c r="G20" s="8">
        <v>13.012482624791842</v>
      </c>
      <c r="H20" s="8">
        <v>75.66874481037512</v>
      </c>
      <c r="I20">
        <v>5031</v>
      </c>
      <c r="J20">
        <v>53686</v>
      </c>
      <c r="K20" s="8">
        <v>10.671039554760485</v>
      </c>
      <c r="L20" s="8">
        <v>11.539890725423541</v>
      </c>
      <c r="M20" s="8">
        <v>123.14263038860828</v>
      </c>
      <c r="N20" s="1">
        <f t="shared" si="0"/>
        <v>10704</v>
      </c>
      <c r="O20" s="1">
        <f t="shared" si="1"/>
        <v>86675</v>
      </c>
      <c r="P20" s="8">
        <f t="shared" si="2"/>
        <v>8.097440209267564</v>
      </c>
      <c r="Q20" s="8">
        <f t="shared" si="3"/>
        <v>24.552373350215383</v>
      </c>
      <c r="R20" s="8">
        <f t="shared" si="4"/>
        <v>198.8113751989834</v>
      </c>
      <c r="S20" s="1">
        <f t="shared" si="5"/>
        <v>51.344451399108294</v>
      </c>
      <c r="T20" s="1">
        <f t="shared" si="6"/>
        <v>83.68059054109624</v>
      </c>
      <c r="U20" s="1">
        <f t="shared" si="7"/>
        <v>42.96534014085998</v>
      </c>
      <c r="V20" s="1">
        <f t="shared" si="8"/>
        <v>59.33012736035483</v>
      </c>
      <c r="W20" s="1">
        <f t="shared" si="9"/>
        <v>48.334355643350776</v>
      </c>
      <c r="X20" s="1">
        <f t="shared" si="10"/>
        <v>80.99575591835566</v>
      </c>
      <c r="Y20" s="1">
        <f t="shared" si="11"/>
        <v>39.14877672159835</v>
      </c>
      <c r="Z20" s="1">
        <f t="shared" si="12"/>
        <v>56.15962942776826</v>
      </c>
      <c r="AA20" s="1">
        <f t="shared" si="13"/>
        <v>49.175009578179086</v>
      </c>
      <c r="AB20" s="1">
        <f t="shared" si="14"/>
        <v>82.39685917958262</v>
      </c>
      <c r="AC20" s="1">
        <f t="shared" si="15"/>
        <v>40.51866339367849</v>
      </c>
      <c r="AD20" s="1">
        <f t="shared" si="16"/>
        <v>57.36351071714673</v>
      </c>
    </row>
    <row r="21" spans="1:30" ht="15.75">
      <c r="A21" s="17" t="s">
        <v>98</v>
      </c>
      <c r="B21" s="7" t="s">
        <v>31</v>
      </c>
      <c r="C21">
        <v>386306</v>
      </c>
      <c r="D21" s="9">
        <v>4411</v>
      </c>
      <c r="E21" s="9">
        <v>16461</v>
      </c>
      <c r="F21" s="10">
        <v>3.7318068465200636</v>
      </c>
      <c r="G21" s="8">
        <v>11.418409240343149</v>
      </c>
      <c r="H21" s="8">
        <v>42.611297779480516</v>
      </c>
      <c r="I21">
        <v>2034</v>
      </c>
      <c r="J21">
        <v>15802</v>
      </c>
      <c r="K21" s="8">
        <v>7.7689282202556535</v>
      </c>
      <c r="L21" s="8">
        <v>5.2652560405481665</v>
      </c>
      <c r="M21" s="8">
        <v>40.9053962402862</v>
      </c>
      <c r="N21" s="1">
        <f t="shared" si="0"/>
        <v>6445</v>
      </c>
      <c r="O21" s="1">
        <f t="shared" si="1"/>
        <v>32263</v>
      </c>
      <c r="P21" s="8">
        <f t="shared" si="2"/>
        <v>5.0058960434445305</v>
      </c>
      <c r="Q21" s="8">
        <f t="shared" si="3"/>
        <v>16.683665280891315</v>
      </c>
      <c r="R21" s="8">
        <f t="shared" si="4"/>
        <v>83.51669401976672</v>
      </c>
      <c r="S21" s="1">
        <f t="shared" si="5"/>
        <v>32.95006743039732</v>
      </c>
      <c r="T21" s="1">
        <f t="shared" si="6"/>
        <v>73.42943355416082</v>
      </c>
      <c r="U21" s="1">
        <f t="shared" si="7"/>
        <v>24.195047869854783</v>
      </c>
      <c r="V21" s="1">
        <f t="shared" si="8"/>
        <v>43.524849618137644</v>
      </c>
      <c r="W21" s="1">
        <f t="shared" si="9"/>
        <v>35.189274450583675</v>
      </c>
      <c r="X21" s="1">
        <f t="shared" si="10"/>
        <v>36.95558331140391</v>
      </c>
      <c r="Y21" s="1">
        <f t="shared" si="11"/>
        <v>13.00440163626402</v>
      </c>
      <c r="Z21" s="1">
        <f t="shared" si="12"/>
        <v>28.38308646608387</v>
      </c>
      <c r="AA21" s="1">
        <f t="shared" si="13"/>
        <v>30.400346223244284</v>
      </c>
      <c r="AB21" s="1">
        <f t="shared" si="14"/>
        <v>55.98976519053438</v>
      </c>
      <c r="AC21" s="1">
        <f t="shared" si="15"/>
        <v>17.021082467503966</v>
      </c>
      <c r="AD21" s="1">
        <f t="shared" si="16"/>
        <v>34.47039796042754</v>
      </c>
    </row>
    <row r="22" spans="1:30" ht="15.75">
      <c r="A22" s="17" t="s">
        <v>99</v>
      </c>
      <c r="B22" s="7" t="s">
        <v>32</v>
      </c>
      <c r="C22">
        <v>394021</v>
      </c>
      <c r="D22" s="9">
        <v>3188</v>
      </c>
      <c r="E22" s="9">
        <v>15005</v>
      </c>
      <c r="F22" s="10">
        <v>4.706712672521958</v>
      </c>
      <c r="G22" s="8">
        <v>8.090939315417199</v>
      </c>
      <c r="H22" s="8">
        <v>38.08172660848026</v>
      </c>
      <c r="I22">
        <v>4156</v>
      </c>
      <c r="J22">
        <v>23824</v>
      </c>
      <c r="K22" s="8">
        <v>5.732435033686237</v>
      </c>
      <c r="L22" s="8">
        <v>10.547661165267842</v>
      </c>
      <c r="M22" s="8">
        <v>60.46378238723317</v>
      </c>
      <c r="N22" s="1">
        <f t="shared" si="0"/>
        <v>7344</v>
      </c>
      <c r="O22" s="1">
        <f t="shared" si="1"/>
        <v>38829</v>
      </c>
      <c r="P22" s="8">
        <f t="shared" si="2"/>
        <v>5.287173202614379</v>
      </c>
      <c r="Q22" s="8">
        <f t="shared" si="3"/>
        <v>18.63860048068504</v>
      </c>
      <c r="R22" s="8">
        <f t="shared" si="4"/>
        <v>98.54550899571343</v>
      </c>
      <c r="S22" s="1">
        <f t="shared" si="5"/>
        <v>41.55801902762554</v>
      </c>
      <c r="T22" s="1">
        <f t="shared" si="6"/>
        <v>52.0311611142009</v>
      </c>
      <c r="U22" s="1">
        <f t="shared" si="7"/>
        <v>21.623119836134112</v>
      </c>
      <c r="V22" s="1">
        <f t="shared" si="8"/>
        <v>38.404099992653514</v>
      </c>
      <c r="W22" s="1">
        <f t="shared" si="9"/>
        <v>25.96500108529614</v>
      </c>
      <c r="X22" s="1">
        <f t="shared" si="10"/>
        <v>74.03153197711042</v>
      </c>
      <c r="Y22" s="1">
        <f t="shared" si="11"/>
        <v>19.222288081318077</v>
      </c>
      <c r="Z22" s="1">
        <f t="shared" si="12"/>
        <v>39.73960704790821</v>
      </c>
      <c r="AA22" s="1">
        <f t="shared" si="13"/>
        <v>32.108516538657014</v>
      </c>
      <c r="AB22" s="1">
        <f t="shared" si="14"/>
        <v>62.55045559976521</v>
      </c>
      <c r="AC22" s="1">
        <f t="shared" si="15"/>
        <v>20.084023381255932</v>
      </c>
      <c r="AD22" s="1">
        <f t="shared" si="16"/>
        <v>38.24766517322605</v>
      </c>
    </row>
    <row r="23" spans="1:30" ht="15.75">
      <c r="A23" s="17" t="s">
        <v>100</v>
      </c>
      <c r="B23" s="7" t="s">
        <v>33</v>
      </c>
      <c r="C23">
        <v>324376</v>
      </c>
      <c r="D23" s="9">
        <v>3108</v>
      </c>
      <c r="E23" s="9">
        <v>23613</v>
      </c>
      <c r="F23" s="10">
        <v>7.597490347490347</v>
      </c>
      <c r="G23" s="8">
        <v>9.581473351912596</v>
      </c>
      <c r="H23" s="8">
        <v>72.79515130589193</v>
      </c>
      <c r="I23">
        <v>2990</v>
      </c>
      <c r="J23">
        <v>34438</v>
      </c>
      <c r="K23" s="8">
        <v>11.517725752508362</v>
      </c>
      <c r="L23" s="8">
        <v>9.217697980121834</v>
      </c>
      <c r="M23" s="8">
        <v>106.16691740449355</v>
      </c>
      <c r="N23" s="1">
        <f t="shared" si="0"/>
        <v>6098</v>
      </c>
      <c r="O23" s="1">
        <f t="shared" si="1"/>
        <v>58051</v>
      </c>
      <c r="P23" s="8">
        <f t="shared" si="2"/>
        <v>9.519678583142014</v>
      </c>
      <c r="Q23" s="8">
        <f t="shared" si="3"/>
        <v>18.799171332034426</v>
      </c>
      <c r="R23" s="8">
        <f t="shared" si="4"/>
        <v>178.96206871038547</v>
      </c>
      <c r="S23" s="1">
        <f t="shared" si="5"/>
        <v>67.0822016110082</v>
      </c>
      <c r="T23" s="1">
        <f t="shared" si="6"/>
        <v>61.61647792053431</v>
      </c>
      <c r="U23" s="1">
        <f t="shared" si="7"/>
        <v>41.33368994425519</v>
      </c>
      <c r="V23" s="1">
        <f t="shared" si="8"/>
        <v>56.67745649193256</v>
      </c>
      <c r="W23" s="1">
        <f t="shared" si="9"/>
        <v>52.16941141184013</v>
      </c>
      <c r="X23" s="1">
        <f t="shared" si="10"/>
        <v>64.69683582724447</v>
      </c>
      <c r="Y23" s="1">
        <f t="shared" si="11"/>
        <v>33.75195845315795</v>
      </c>
      <c r="Z23" s="1">
        <f t="shared" si="12"/>
        <v>50.20606856408085</v>
      </c>
      <c r="AA23" s="1">
        <f t="shared" si="13"/>
        <v>57.81213240344982</v>
      </c>
      <c r="AB23" s="1">
        <f t="shared" si="14"/>
        <v>63.08932545312972</v>
      </c>
      <c r="AC23" s="1">
        <f t="shared" si="15"/>
        <v>36.473284363406734</v>
      </c>
      <c r="AD23" s="1">
        <f t="shared" si="16"/>
        <v>52.45824740666209</v>
      </c>
    </row>
    <row r="24" spans="1:30" ht="15.75">
      <c r="A24" s="17" t="s">
        <v>101</v>
      </c>
      <c r="B24" s="7" t="s">
        <v>34</v>
      </c>
      <c r="C24">
        <v>306238</v>
      </c>
      <c r="D24" s="9">
        <v>2459</v>
      </c>
      <c r="E24" s="9">
        <v>12847</v>
      </c>
      <c r="F24" s="10">
        <v>5.22448149654331</v>
      </c>
      <c r="G24" s="8">
        <v>8.029702388338482</v>
      </c>
      <c r="H24" s="8">
        <v>41.95103155062402</v>
      </c>
      <c r="I24">
        <v>2470</v>
      </c>
      <c r="J24">
        <v>25391</v>
      </c>
      <c r="K24" s="8">
        <v>10.279757085020243</v>
      </c>
      <c r="L24" s="8">
        <v>8.065622163154147</v>
      </c>
      <c r="M24" s="8">
        <v>82.91263657678014</v>
      </c>
      <c r="N24" s="1">
        <f t="shared" si="0"/>
        <v>4929</v>
      </c>
      <c r="O24" s="1">
        <f t="shared" si="1"/>
        <v>38238</v>
      </c>
      <c r="P24" s="8">
        <f t="shared" si="2"/>
        <v>7.757760194765672</v>
      </c>
      <c r="Q24" s="8">
        <f t="shared" si="3"/>
        <v>16.09532455149263</v>
      </c>
      <c r="R24" s="8">
        <f t="shared" si="4"/>
        <v>124.86366812740418</v>
      </c>
      <c r="S24" s="1">
        <f t="shared" si="5"/>
        <v>46.129669803380494</v>
      </c>
      <c r="T24" s="1">
        <f t="shared" si="6"/>
        <v>51.637359072835935</v>
      </c>
      <c r="U24" s="1">
        <f t="shared" si="7"/>
        <v>23.82014323548516</v>
      </c>
      <c r="V24" s="1">
        <f t="shared" si="8"/>
        <v>40.529057370567195</v>
      </c>
      <c r="W24" s="1">
        <f t="shared" si="9"/>
        <v>46.56204602418191</v>
      </c>
      <c r="X24" s="1">
        <f t="shared" si="10"/>
        <v>56.610688922492905</v>
      </c>
      <c r="Y24" s="1">
        <f t="shared" si="11"/>
        <v>26.35909503069759</v>
      </c>
      <c r="Z24" s="1">
        <f t="shared" si="12"/>
        <v>43.17727665912414</v>
      </c>
      <c r="AA24" s="1">
        <f t="shared" si="13"/>
        <v>47.11216409430271</v>
      </c>
      <c r="AB24" s="1">
        <f t="shared" si="14"/>
        <v>54.01531540768067</v>
      </c>
      <c r="AC24" s="1">
        <f t="shared" si="15"/>
        <v>25.447784030921696</v>
      </c>
      <c r="AD24" s="1">
        <f t="shared" si="16"/>
        <v>42.19175451096836</v>
      </c>
    </row>
    <row r="25" spans="1:30" ht="15.75">
      <c r="A25" s="17" t="s">
        <v>102</v>
      </c>
      <c r="B25" s="7" t="s">
        <v>35</v>
      </c>
      <c r="C25">
        <v>343876</v>
      </c>
      <c r="D25" s="9">
        <v>3151</v>
      </c>
      <c r="E25" s="9">
        <v>10294</v>
      </c>
      <c r="F25" s="10">
        <v>3.26689939701682</v>
      </c>
      <c r="G25" s="8">
        <v>9.163186730100385</v>
      </c>
      <c r="H25" s="8">
        <v>29.935209203317473</v>
      </c>
      <c r="I25">
        <v>2843</v>
      </c>
      <c r="J25">
        <v>19179</v>
      </c>
      <c r="K25" s="8">
        <v>6.746042912416462</v>
      </c>
      <c r="L25" s="8">
        <v>8.267515034489175</v>
      </c>
      <c r="M25" s="8">
        <v>55.773011201712244</v>
      </c>
      <c r="N25" s="1">
        <f t="shared" si="0"/>
        <v>5994</v>
      </c>
      <c r="O25" s="1">
        <f t="shared" si="1"/>
        <v>29473</v>
      </c>
      <c r="P25" s="8">
        <f t="shared" si="2"/>
        <v>4.917083750417084</v>
      </c>
      <c r="Q25" s="8">
        <f t="shared" si="3"/>
        <v>17.43070176458956</v>
      </c>
      <c r="R25" s="8">
        <f t="shared" si="4"/>
        <v>85.70822040502972</v>
      </c>
      <c r="S25" s="1">
        <f t="shared" si="5"/>
        <v>28.845157278278716</v>
      </c>
      <c r="T25" s="1">
        <f t="shared" si="6"/>
        <v>58.92656297209871</v>
      </c>
      <c r="U25" s="1">
        <f t="shared" si="7"/>
        <v>16.997459767985823</v>
      </c>
      <c r="V25" s="1">
        <f t="shared" si="8"/>
        <v>34.923060006121084</v>
      </c>
      <c r="W25" s="1">
        <f t="shared" si="9"/>
        <v>30.55612676166879</v>
      </c>
      <c r="X25" s="1">
        <f t="shared" si="10"/>
        <v>58.027727100530555</v>
      </c>
      <c r="Y25" s="1">
        <f t="shared" si="11"/>
        <v>17.731025849753355</v>
      </c>
      <c r="Z25" s="1">
        <f t="shared" si="12"/>
        <v>35.438293237317566</v>
      </c>
      <c r="AA25" s="1">
        <f t="shared" si="13"/>
        <v>29.860997336754664</v>
      </c>
      <c r="AB25" s="1">
        <f t="shared" si="14"/>
        <v>58.4967920702293</v>
      </c>
      <c r="AC25" s="1">
        <f t="shared" si="15"/>
        <v>17.467725522178085</v>
      </c>
      <c r="AD25" s="1">
        <f t="shared" si="16"/>
        <v>35.275171643054016</v>
      </c>
    </row>
    <row r="26" spans="1:30" ht="15.75">
      <c r="A26" s="17" t="s">
        <v>103</v>
      </c>
      <c r="B26" s="7" t="s">
        <v>36</v>
      </c>
      <c r="C26">
        <v>368896</v>
      </c>
      <c r="D26" s="9">
        <v>1630</v>
      </c>
      <c r="E26" s="9">
        <v>7710</v>
      </c>
      <c r="F26" s="10">
        <v>4.730061349693251</v>
      </c>
      <c r="G26" s="8">
        <v>4.418589521165857</v>
      </c>
      <c r="H26" s="8">
        <v>20.90019951422623</v>
      </c>
      <c r="I26">
        <v>2275</v>
      </c>
      <c r="J26">
        <v>29201</v>
      </c>
      <c r="K26" s="8">
        <v>12.835604395604395</v>
      </c>
      <c r="L26" s="8">
        <v>6.167049791811242</v>
      </c>
      <c r="M26" s="8">
        <v>79.15781141568355</v>
      </c>
      <c r="N26" s="1">
        <f t="shared" si="0"/>
        <v>3905</v>
      </c>
      <c r="O26" s="1">
        <f t="shared" si="1"/>
        <v>36911</v>
      </c>
      <c r="P26" s="8">
        <f t="shared" si="2"/>
        <v>9.452240717029449</v>
      </c>
      <c r="Q26" s="8">
        <f t="shared" si="3"/>
        <v>10.5856393129771</v>
      </c>
      <c r="R26" s="8">
        <f t="shared" si="4"/>
        <v>100.05801092990978</v>
      </c>
      <c r="S26" s="1">
        <f t="shared" si="5"/>
        <v>41.76417666622952</v>
      </c>
      <c r="T26" s="1">
        <f t="shared" si="6"/>
        <v>28.41503740303925</v>
      </c>
      <c r="U26" s="1">
        <f t="shared" si="7"/>
        <v>11.867306420780508</v>
      </c>
      <c r="V26" s="1">
        <f t="shared" si="8"/>
        <v>27.34884016334976</v>
      </c>
      <c r="W26" s="1">
        <f t="shared" si="9"/>
        <v>58.138728150223265</v>
      </c>
      <c r="X26" s="1">
        <f t="shared" si="10"/>
        <v>43.28505976000534</v>
      </c>
      <c r="Y26" s="1">
        <f t="shared" si="11"/>
        <v>25.165383223531183</v>
      </c>
      <c r="Z26" s="1">
        <f t="shared" si="12"/>
        <v>42.19639037791993</v>
      </c>
      <c r="AA26" s="1">
        <f t="shared" si="13"/>
        <v>57.402588445567694</v>
      </c>
      <c r="AB26" s="1">
        <f t="shared" si="14"/>
        <v>35.525015009987875</v>
      </c>
      <c r="AC26" s="1">
        <f t="shared" si="15"/>
        <v>20.39227816140949</v>
      </c>
      <c r="AD26" s="1">
        <f t="shared" si="16"/>
        <v>37.77329387232169</v>
      </c>
    </row>
    <row r="27" spans="1:30" ht="15.75">
      <c r="A27" s="17" t="s">
        <v>104</v>
      </c>
      <c r="B27" s="7" t="s">
        <v>37</v>
      </c>
      <c r="C27">
        <v>320168</v>
      </c>
      <c r="D27">
        <v>4686</v>
      </c>
      <c r="E27">
        <v>36644</v>
      </c>
      <c r="F27" s="10">
        <v>7.819889031156637</v>
      </c>
      <c r="G27" s="8">
        <v>14.63606606531571</v>
      </c>
      <c r="H27" s="8">
        <v>114.4524124834462</v>
      </c>
      <c r="I27" s="9">
        <v>3883</v>
      </c>
      <c r="J27" s="9">
        <v>70832</v>
      </c>
      <c r="K27" s="8">
        <v>18.241565799639453</v>
      </c>
      <c r="L27" s="8">
        <v>12.128007795907148</v>
      </c>
      <c r="M27" s="8">
        <v>221.2338522275805</v>
      </c>
      <c r="N27" s="1">
        <f t="shared" si="0"/>
        <v>8569</v>
      </c>
      <c r="O27" s="1">
        <f t="shared" si="1"/>
        <v>107476</v>
      </c>
      <c r="P27" s="8">
        <f t="shared" si="2"/>
        <v>12.54242035243319</v>
      </c>
      <c r="Q27" s="8">
        <f t="shared" si="3"/>
        <v>26.764073861222858</v>
      </c>
      <c r="R27" s="8">
        <f t="shared" si="4"/>
        <v>335.6862647110267</v>
      </c>
      <c r="S27" s="1">
        <f t="shared" si="5"/>
        <v>69.04587548927158</v>
      </c>
      <c r="T27" s="1">
        <f t="shared" si="6"/>
        <v>94.12152060903978</v>
      </c>
      <c r="U27" s="1">
        <f t="shared" si="7"/>
        <v>64.9870279283267</v>
      </c>
      <c r="V27" s="1">
        <f t="shared" si="8"/>
        <v>76.05147467554603</v>
      </c>
      <c r="W27" s="1">
        <f t="shared" si="9"/>
        <v>82.62497054075885</v>
      </c>
      <c r="X27" s="1">
        <f t="shared" si="10"/>
        <v>85.12361014381759</v>
      </c>
      <c r="Y27" s="1">
        <f t="shared" si="11"/>
        <v>70.33335780455971</v>
      </c>
      <c r="Z27" s="1">
        <f t="shared" si="12"/>
        <v>79.36064616304539</v>
      </c>
      <c r="AA27" s="1">
        <f t="shared" si="13"/>
        <v>76.16896513277736</v>
      </c>
      <c r="AB27" s="1">
        <f t="shared" si="14"/>
        <v>89.81924450068621</v>
      </c>
      <c r="AC27" s="1">
        <f t="shared" si="15"/>
        <v>68.41438902625173</v>
      </c>
      <c r="AD27" s="1">
        <f t="shared" si="16"/>
        <v>78.13419955323843</v>
      </c>
    </row>
    <row r="28" spans="1:40" ht="15.75">
      <c r="A28" s="17" t="s">
        <v>105</v>
      </c>
      <c r="B28" s="7" t="s">
        <v>38</v>
      </c>
      <c r="C28">
        <v>234180</v>
      </c>
      <c r="D28" s="9">
        <v>1719</v>
      </c>
      <c r="E28" s="9">
        <v>8303</v>
      </c>
      <c r="F28" s="10">
        <v>4.830133798720186</v>
      </c>
      <c r="G28" s="8">
        <v>7.340507302075327</v>
      </c>
      <c r="H28" s="8">
        <v>35.455632419506365</v>
      </c>
      <c r="I28">
        <v>1106</v>
      </c>
      <c r="J28">
        <v>20869</v>
      </c>
      <c r="K28" s="8">
        <v>18.86889692585895</v>
      </c>
      <c r="L28" s="8">
        <v>4.722862755145615</v>
      </c>
      <c r="M28" s="8">
        <v>89.11521052182083</v>
      </c>
      <c r="N28" s="1">
        <f t="shared" si="0"/>
        <v>2825</v>
      </c>
      <c r="O28" s="1">
        <f t="shared" si="1"/>
        <v>29172</v>
      </c>
      <c r="P28" s="8">
        <f t="shared" si="2"/>
        <v>10.32637168141593</v>
      </c>
      <c r="Q28" s="8">
        <f t="shared" si="3"/>
        <v>12.063370057220942</v>
      </c>
      <c r="R28" s="8">
        <f t="shared" si="4"/>
        <v>124.57084294132719</v>
      </c>
      <c r="S28" s="1">
        <f t="shared" si="5"/>
        <v>42.647768470140086</v>
      </c>
      <c r="T28" s="1">
        <f t="shared" si="6"/>
        <v>47.205287693417276</v>
      </c>
      <c r="U28" s="1">
        <f t="shared" si="7"/>
        <v>20.132001801152136</v>
      </c>
      <c r="V28" s="1">
        <f t="shared" si="8"/>
        <v>36.661685988236506</v>
      </c>
      <c r="W28" s="1">
        <f t="shared" si="9"/>
        <v>85.46645993879133</v>
      </c>
      <c r="X28" s="1">
        <f t="shared" si="10"/>
        <v>33.14865348845208</v>
      </c>
      <c r="Y28" s="1">
        <f t="shared" si="11"/>
        <v>28.33098065395665</v>
      </c>
      <c r="Z28" s="1">
        <f t="shared" si="12"/>
        <v>48.98203136040002</v>
      </c>
      <c r="AA28" s="1">
        <f t="shared" si="13"/>
        <v>62.71110538862472</v>
      </c>
      <c r="AB28" s="1">
        <f t="shared" si="14"/>
        <v>40.48422487137309</v>
      </c>
      <c r="AC28" s="1">
        <f t="shared" si="15"/>
        <v>25.3881049248546</v>
      </c>
      <c r="AD28" s="1">
        <f t="shared" si="16"/>
        <v>42.861145061617464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5.75">
      <c r="A29" s="17" t="s">
        <v>106</v>
      </c>
      <c r="B29" s="7" t="s">
        <v>39</v>
      </c>
      <c r="C29">
        <v>389692</v>
      </c>
      <c r="D29" s="9">
        <v>4099</v>
      </c>
      <c r="E29" s="9">
        <v>15476</v>
      </c>
      <c r="F29" s="10">
        <v>3.775555013417907</v>
      </c>
      <c r="G29" s="8">
        <v>10.518563378257701</v>
      </c>
      <c r="H29" s="8">
        <v>39.71341469673486</v>
      </c>
      <c r="I29">
        <v>1820</v>
      </c>
      <c r="J29">
        <v>18228</v>
      </c>
      <c r="K29" s="8">
        <v>10.015384615384615</v>
      </c>
      <c r="L29" s="8">
        <v>4.670355049628938</v>
      </c>
      <c r="M29" s="8">
        <v>46.77540211243751</v>
      </c>
      <c r="N29" s="1">
        <f t="shared" si="0"/>
        <v>5919</v>
      </c>
      <c r="O29" s="1">
        <f t="shared" si="1"/>
        <v>33704</v>
      </c>
      <c r="P29" s="8">
        <f t="shared" si="2"/>
        <v>5.694205102213211</v>
      </c>
      <c r="Q29" s="8">
        <f t="shared" si="3"/>
        <v>15.18891842788664</v>
      </c>
      <c r="R29" s="8">
        <f t="shared" si="4"/>
        <v>86.48881680917238</v>
      </c>
      <c r="S29" s="1">
        <f t="shared" si="5"/>
        <v>33.33634279472504</v>
      </c>
      <c r="T29" s="1">
        <f t="shared" si="6"/>
        <v>67.64271050472453</v>
      </c>
      <c r="U29" s="1">
        <f t="shared" si="7"/>
        <v>22.549605849498455</v>
      </c>
      <c r="V29" s="1">
        <f t="shared" si="8"/>
        <v>41.17621971631601</v>
      </c>
      <c r="W29" s="1">
        <f t="shared" si="9"/>
        <v>45.364573846883225</v>
      </c>
      <c r="X29" s="1">
        <f t="shared" si="10"/>
        <v>32.78011435744523</v>
      </c>
      <c r="Y29" s="1">
        <f t="shared" si="11"/>
        <v>14.870559184776008</v>
      </c>
      <c r="Z29" s="1">
        <f t="shared" si="12"/>
        <v>31.00508246303482</v>
      </c>
      <c r="AA29" s="1">
        <f t="shared" si="13"/>
        <v>34.580383825616266</v>
      </c>
      <c r="AB29" s="1">
        <f t="shared" si="14"/>
        <v>50.97344989590442</v>
      </c>
      <c r="AC29" s="1">
        <f t="shared" si="15"/>
        <v>17.62681462316195</v>
      </c>
      <c r="AD29" s="1">
        <f t="shared" si="16"/>
        <v>34.393549448227546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30" ht="15.75">
      <c r="A30" s="17" t="s">
        <v>107</v>
      </c>
      <c r="B30" s="7" t="s">
        <v>40</v>
      </c>
      <c r="C30">
        <v>376800</v>
      </c>
      <c r="D30" s="9">
        <v>6952</v>
      </c>
      <c r="E30" s="9">
        <v>23204</v>
      </c>
      <c r="F30" s="10">
        <v>3.3377445339470655</v>
      </c>
      <c r="G30" s="8">
        <v>18.450106157112526</v>
      </c>
      <c r="H30" s="8">
        <v>61.581740976645435</v>
      </c>
      <c r="I30">
        <v>6330</v>
      </c>
      <c r="J30">
        <v>35525</v>
      </c>
      <c r="K30" s="8">
        <v>5.6121642969984205</v>
      </c>
      <c r="L30" s="8">
        <v>16.79936305732484</v>
      </c>
      <c r="M30" s="8">
        <v>94.2807855626327</v>
      </c>
      <c r="N30" s="1">
        <f t="shared" si="0"/>
        <v>13282</v>
      </c>
      <c r="O30" s="1">
        <f t="shared" si="1"/>
        <v>58729</v>
      </c>
      <c r="P30" s="8">
        <f t="shared" si="2"/>
        <v>4.4216985393765995</v>
      </c>
      <c r="Q30" s="8">
        <f t="shared" si="3"/>
        <v>35.24946921443737</v>
      </c>
      <c r="R30" s="8">
        <f t="shared" si="4"/>
        <v>155.86252653927812</v>
      </c>
      <c r="S30" s="1">
        <f t="shared" si="5"/>
        <v>29.470685912255075</v>
      </c>
      <c r="T30" s="1">
        <f t="shared" si="6"/>
        <v>118.64882538490917</v>
      </c>
      <c r="U30" s="1">
        <f t="shared" si="7"/>
        <v>34.96662266776656</v>
      </c>
      <c r="V30" s="1">
        <f t="shared" si="8"/>
        <v>61.028711321643605</v>
      </c>
      <c r="W30" s="1">
        <f t="shared" si="9"/>
        <v>25.42023611364318</v>
      </c>
      <c r="X30" s="1">
        <f t="shared" si="10"/>
        <v>117.91074475057333</v>
      </c>
      <c r="Y30" s="1">
        <f t="shared" si="11"/>
        <v>29.97318971895087</v>
      </c>
      <c r="Z30" s="1">
        <f t="shared" si="12"/>
        <v>57.76805686105579</v>
      </c>
      <c r="AA30" s="1">
        <f t="shared" si="13"/>
        <v>26.852568516258614</v>
      </c>
      <c r="AB30" s="1">
        <f t="shared" si="14"/>
        <v>118.29591826370421</v>
      </c>
      <c r="AC30" s="1">
        <f t="shared" si="15"/>
        <v>31.765492503698468</v>
      </c>
      <c r="AD30" s="1">
        <f t="shared" si="16"/>
        <v>58.971326427887085</v>
      </c>
    </row>
    <row r="31" spans="1:30" ht="15.75">
      <c r="A31" s="17" t="s">
        <v>108</v>
      </c>
      <c r="B31" s="7" t="s">
        <v>41</v>
      </c>
      <c r="C31">
        <v>219209</v>
      </c>
      <c r="D31" s="9">
        <v>2653</v>
      </c>
      <c r="E31" s="9">
        <v>10682</v>
      </c>
      <c r="F31" s="10">
        <v>4.0263852242744065</v>
      </c>
      <c r="G31" s="8">
        <v>12.10260527624322</v>
      </c>
      <c r="H31" s="8">
        <v>48.72975105949117</v>
      </c>
      <c r="I31">
        <v>1658</v>
      </c>
      <c r="J31">
        <v>22024</v>
      </c>
      <c r="K31" s="8">
        <v>13.283474065138721</v>
      </c>
      <c r="L31" s="8">
        <v>7.563558065590373</v>
      </c>
      <c r="M31" s="8">
        <v>100.47032740444051</v>
      </c>
      <c r="N31" s="1">
        <f t="shared" si="0"/>
        <v>4311</v>
      </c>
      <c r="O31" s="1">
        <f t="shared" si="1"/>
        <v>32706</v>
      </c>
      <c r="P31" s="8">
        <f t="shared" si="2"/>
        <v>7.586638830897703</v>
      </c>
      <c r="Q31" s="8">
        <f t="shared" si="3"/>
        <v>19.66616334183359</v>
      </c>
      <c r="R31" s="8">
        <f t="shared" si="4"/>
        <v>149.20007846393167</v>
      </c>
      <c r="S31" s="1">
        <f t="shared" si="5"/>
        <v>35.55105344327038</v>
      </c>
      <c r="T31" s="1">
        <f t="shared" si="6"/>
        <v>77.82935707228432</v>
      </c>
      <c r="U31" s="1">
        <f t="shared" si="7"/>
        <v>27.66915632732154</v>
      </c>
      <c r="V31" s="1">
        <f t="shared" si="8"/>
        <v>47.016522280958746</v>
      </c>
      <c r="W31" s="1">
        <f t="shared" si="9"/>
        <v>60.16734886501433</v>
      </c>
      <c r="X31" s="1">
        <f t="shared" si="10"/>
        <v>53.086820103522555</v>
      </c>
      <c r="Y31" s="1">
        <f t="shared" si="11"/>
        <v>31.940932253028986</v>
      </c>
      <c r="Z31" s="1">
        <f t="shared" si="12"/>
        <v>48.39836707385529</v>
      </c>
      <c r="AA31" s="1">
        <f t="shared" si="13"/>
        <v>46.072959791490135</v>
      </c>
      <c r="AB31" s="1">
        <f t="shared" si="14"/>
        <v>65.99891865303185</v>
      </c>
      <c r="AC31" s="1">
        <f t="shared" si="15"/>
        <v>30.407655253829656</v>
      </c>
      <c r="AD31" s="1">
        <f t="shared" si="16"/>
        <v>47.49317789945055</v>
      </c>
    </row>
    <row r="32" spans="1:30" ht="15.75">
      <c r="A32" s="17" t="s">
        <v>109</v>
      </c>
      <c r="B32" s="7" t="s">
        <v>42</v>
      </c>
      <c r="C32">
        <v>262594</v>
      </c>
      <c r="D32" s="9">
        <v>2385</v>
      </c>
      <c r="E32" s="9">
        <v>12326</v>
      </c>
      <c r="F32" s="10">
        <v>5.168134171907757</v>
      </c>
      <c r="G32" s="8">
        <v>9.082461899357945</v>
      </c>
      <c r="H32" s="8">
        <v>46.939381707122024</v>
      </c>
      <c r="I32">
        <v>1986</v>
      </c>
      <c r="J32">
        <v>16153</v>
      </c>
      <c r="K32" s="8">
        <v>8.133434038267875</v>
      </c>
      <c r="L32" s="8">
        <v>7.563006009276678</v>
      </c>
      <c r="M32" s="8">
        <v>61.51321050747542</v>
      </c>
      <c r="N32" s="1">
        <f t="shared" si="0"/>
        <v>4371</v>
      </c>
      <c r="O32" s="1">
        <f t="shared" si="1"/>
        <v>28479</v>
      </c>
      <c r="P32" s="8">
        <f t="shared" si="2"/>
        <v>6.515442690459849</v>
      </c>
      <c r="Q32" s="8">
        <f t="shared" si="3"/>
        <v>16.645467908634622</v>
      </c>
      <c r="R32" s="8">
        <f t="shared" si="4"/>
        <v>108.45259221459743</v>
      </c>
      <c r="S32" s="1">
        <f t="shared" si="5"/>
        <v>45.63214990949978</v>
      </c>
      <c r="T32" s="1">
        <f t="shared" si="6"/>
        <v>58.40743824374077</v>
      </c>
      <c r="U32" s="1">
        <f t="shared" si="7"/>
        <v>26.6525697776823</v>
      </c>
      <c r="V32" s="1">
        <f t="shared" si="8"/>
        <v>43.56405264364094</v>
      </c>
      <c r="W32" s="1">
        <f t="shared" si="9"/>
        <v>36.84029952189582</v>
      </c>
      <c r="X32" s="1">
        <f t="shared" si="10"/>
        <v>53.082945351195946</v>
      </c>
      <c r="Y32" s="1">
        <f t="shared" si="11"/>
        <v>19.555916062424863</v>
      </c>
      <c r="Z32" s="1">
        <f t="shared" si="12"/>
        <v>36.49305364517221</v>
      </c>
      <c r="AA32" s="1">
        <f t="shared" si="13"/>
        <v>39.567684160575084</v>
      </c>
      <c r="AB32" s="1">
        <f t="shared" si="14"/>
        <v>55.86157621841462</v>
      </c>
      <c r="AC32" s="1">
        <f t="shared" si="15"/>
        <v>22.103132045221223</v>
      </c>
      <c r="AD32" s="1">
        <f t="shared" si="16"/>
        <v>39.17746414140365</v>
      </c>
    </row>
    <row r="33" spans="1:30" ht="15.75">
      <c r="A33" s="17" t="s">
        <v>110</v>
      </c>
      <c r="B33" s="7" t="s">
        <v>43</v>
      </c>
      <c r="C33">
        <v>258008</v>
      </c>
      <c r="D33" s="9">
        <v>1237</v>
      </c>
      <c r="E33" s="9">
        <v>3714</v>
      </c>
      <c r="F33" s="10">
        <v>3.0024252223120453</v>
      </c>
      <c r="G33" s="8">
        <v>4.794424979070416</v>
      </c>
      <c r="H33" s="8">
        <v>14.394902483643918</v>
      </c>
      <c r="I33">
        <v>587</v>
      </c>
      <c r="J33">
        <v>5507</v>
      </c>
      <c r="K33" s="8">
        <v>9.38160136286201</v>
      </c>
      <c r="L33" s="8">
        <v>2.2751232519921865</v>
      </c>
      <c r="M33" s="8">
        <v>21.344299401568943</v>
      </c>
      <c r="N33" s="1">
        <f t="shared" si="0"/>
        <v>1824</v>
      </c>
      <c r="O33" s="1">
        <f t="shared" si="1"/>
        <v>9221</v>
      </c>
      <c r="P33" s="8">
        <f t="shared" si="2"/>
        <v>5.055372807017544</v>
      </c>
      <c r="Q33" s="8">
        <f t="shared" si="3"/>
        <v>7.069548231062602</v>
      </c>
      <c r="R33" s="8">
        <f t="shared" si="4"/>
        <v>35.73920188521286</v>
      </c>
      <c r="S33" s="1">
        <f t="shared" si="5"/>
        <v>26.509976962543114</v>
      </c>
      <c r="T33" s="1">
        <f t="shared" si="6"/>
        <v>30.831957676486294</v>
      </c>
      <c r="U33" s="1">
        <f t="shared" si="7"/>
        <v>8.173544877137562</v>
      </c>
      <c r="V33" s="1">
        <f t="shared" si="8"/>
        <v>21.838493172055653</v>
      </c>
      <c r="W33" s="1">
        <f t="shared" si="9"/>
        <v>42.49385961412029</v>
      </c>
      <c r="X33" s="1">
        <f t="shared" si="10"/>
        <v>15.968550481726624</v>
      </c>
      <c r="Y33" s="1">
        <f t="shared" si="11"/>
        <v>6.785653424114839</v>
      </c>
      <c r="Z33" s="1">
        <f t="shared" si="12"/>
        <v>21.749354506653916</v>
      </c>
      <c r="AA33" s="1">
        <f t="shared" si="13"/>
        <v>30.700814057488447</v>
      </c>
      <c r="AB33" s="1">
        <f t="shared" si="14"/>
        <v>23.725143054368818</v>
      </c>
      <c r="AC33" s="1">
        <f t="shared" si="15"/>
        <v>7.2838120539949065</v>
      </c>
      <c r="AD33" s="1">
        <f t="shared" si="16"/>
        <v>20.569923055284058</v>
      </c>
    </row>
    <row r="34" spans="1:30" ht="15.75">
      <c r="A34" s="17" t="s">
        <v>111</v>
      </c>
      <c r="B34" s="7" t="s">
        <v>44</v>
      </c>
      <c r="C34">
        <v>87992</v>
      </c>
      <c r="D34" s="9">
        <v>523</v>
      </c>
      <c r="E34" s="9">
        <v>6622</v>
      </c>
      <c r="F34" s="10">
        <v>12.661567877629063</v>
      </c>
      <c r="G34" s="8">
        <v>5.943722156559687</v>
      </c>
      <c r="H34" s="8">
        <v>75.25684153104828</v>
      </c>
      <c r="I34">
        <v>963</v>
      </c>
      <c r="J34">
        <v>22221</v>
      </c>
      <c r="K34" s="8">
        <v>23.074766355140188</v>
      </c>
      <c r="L34" s="8">
        <v>10.944176743340304</v>
      </c>
      <c r="M34" s="8">
        <v>252.53432130193653</v>
      </c>
      <c r="N34" s="1">
        <f t="shared" si="0"/>
        <v>1486</v>
      </c>
      <c r="O34" s="1">
        <f t="shared" si="1"/>
        <v>28843</v>
      </c>
      <c r="P34" s="8">
        <f t="shared" si="2"/>
        <v>19.409825033647376</v>
      </c>
      <c r="Q34" s="8">
        <f t="shared" si="3"/>
        <v>16.88789889989999</v>
      </c>
      <c r="R34" s="8">
        <f t="shared" si="4"/>
        <v>327.7911628329848</v>
      </c>
      <c r="S34" s="1">
        <f t="shared" si="5"/>
        <v>111.79558120256728</v>
      </c>
      <c r="T34" s="1">
        <f t="shared" si="6"/>
        <v>38.22285065921992</v>
      </c>
      <c r="U34" s="1">
        <f t="shared" si="7"/>
        <v>42.73145804666424</v>
      </c>
      <c r="V34" s="1">
        <f t="shared" si="8"/>
        <v>64.24996330281715</v>
      </c>
      <c r="W34" s="1">
        <f t="shared" si="9"/>
        <v>104.51689900249875</v>
      </c>
      <c r="X34" s="1">
        <f t="shared" si="10"/>
        <v>76.8145807722457</v>
      </c>
      <c r="Y34" s="1">
        <f t="shared" si="11"/>
        <v>80.28421780492084</v>
      </c>
      <c r="Z34" s="1">
        <f t="shared" si="12"/>
        <v>87.2052325265551</v>
      </c>
      <c r="AA34" s="1">
        <f t="shared" si="13"/>
        <v>117.87408208929833</v>
      </c>
      <c r="AB34" s="1">
        <f t="shared" si="14"/>
        <v>56.67516568136094</v>
      </c>
      <c r="AC34" s="1">
        <f t="shared" si="15"/>
        <v>66.80533131949323</v>
      </c>
      <c r="AD34" s="1">
        <f t="shared" si="16"/>
        <v>80.45152636338416</v>
      </c>
    </row>
    <row r="35" spans="1:30" ht="15.75">
      <c r="A35" s="17" t="s">
        <v>112</v>
      </c>
      <c r="B35" s="7" t="s">
        <v>45</v>
      </c>
      <c r="C35">
        <v>256415</v>
      </c>
      <c r="D35" s="9">
        <v>5099</v>
      </c>
      <c r="E35" s="9">
        <v>25163</v>
      </c>
      <c r="F35" s="10">
        <v>4.9348891939596</v>
      </c>
      <c r="G35" s="8">
        <v>19.885732113955893</v>
      </c>
      <c r="H35" s="8">
        <v>98.13388452313632</v>
      </c>
      <c r="I35">
        <v>1905</v>
      </c>
      <c r="J35">
        <v>24246</v>
      </c>
      <c r="K35" s="8">
        <v>12.72755905511811</v>
      </c>
      <c r="L35" s="8">
        <v>7.429362556792699</v>
      </c>
      <c r="M35" s="8">
        <v>94.55765068346236</v>
      </c>
      <c r="N35" s="1">
        <f t="shared" si="0"/>
        <v>7004</v>
      </c>
      <c r="O35" s="1">
        <f t="shared" si="1"/>
        <v>49409</v>
      </c>
      <c r="P35" s="8">
        <f t="shared" si="2"/>
        <v>7.0543974871502</v>
      </c>
      <c r="Q35" s="8">
        <f t="shared" si="3"/>
        <v>27.31509467074859</v>
      </c>
      <c r="R35" s="8">
        <f t="shared" si="4"/>
        <v>192.69153520659867</v>
      </c>
      <c r="S35" s="1">
        <f t="shared" si="5"/>
        <v>43.572708446616986</v>
      </c>
      <c r="T35" s="1">
        <f t="shared" si="6"/>
        <v>127.88103966167567</v>
      </c>
      <c r="U35" s="1">
        <f t="shared" si="7"/>
        <v>55.72123257028457</v>
      </c>
      <c r="V35" s="1">
        <f t="shared" si="8"/>
        <v>75.72499355952574</v>
      </c>
      <c r="W35" s="1">
        <f t="shared" si="9"/>
        <v>57.64933797545427</v>
      </c>
      <c r="X35" s="1">
        <f t="shared" si="10"/>
        <v>52.144933656368444</v>
      </c>
      <c r="Y35" s="1">
        <f t="shared" si="11"/>
        <v>30.06120904063625</v>
      </c>
      <c r="Z35" s="1">
        <f t="shared" si="12"/>
        <v>46.61849355748632</v>
      </c>
      <c r="AA35" s="1">
        <f t="shared" si="13"/>
        <v>42.84070706713766</v>
      </c>
      <c r="AB35" s="1">
        <f t="shared" si="14"/>
        <v>91.66845000924911</v>
      </c>
      <c r="AC35" s="1">
        <f t="shared" si="15"/>
        <v>39.27141214144794</v>
      </c>
      <c r="AD35" s="1">
        <f t="shared" si="16"/>
        <v>57.9268564059449</v>
      </c>
    </row>
    <row r="36" spans="1:30" ht="15.75">
      <c r="A36" s="17" t="s">
        <v>113</v>
      </c>
      <c r="B36" s="7" t="s">
        <v>46</v>
      </c>
      <c r="C36">
        <v>329409</v>
      </c>
      <c r="D36" s="9">
        <v>2135</v>
      </c>
      <c r="E36" s="9">
        <v>20267</v>
      </c>
      <c r="F36" s="10">
        <v>9.492740046838408</v>
      </c>
      <c r="G36" s="8">
        <v>6.4813043966619</v>
      </c>
      <c r="H36" s="8">
        <v>61.525337801942264</v>
      </c>
      <c r="I36">
        <v>2338</v>
      </c>
      <c r="J36">
        <v>17863</v>
      </c>
      <c r="K36" s="8">
        <v>7.640290846877673</v>
      </c>
      <c r="L36" s="8">
        <v>7.097559568803524</v>
      </c>
      <c r="M36" s="8">
        <v>54.22741940869861</v>
      </c>
      <c r="N36" s="1">
        <f t="shared" si="0"/>
        <v>4473</v>
      </c>
      <c r="O36" s="1">
        <f t="shared" si="1"/>
        <v>38130</v>
      </c>
      <c r="P36" s="8">
        <f t="shared" si="2"/>
        <v>8.52448021462106</v>
      </c>
      <c r="Q36" s="8">
        <f t="shared" si="3"/>
        <v>13.578863965465425</v>
      </c>
      <c r="R36" s="8">
        <f t="shared" si="4"/>
        <v>115.75275721064088</v>
      </c>
      <c r="S36" s="1">
        <f t="shared" si="5"/>
        <v>83.81634889121716</v>
      </c>
      <c r="T36" s="1">
        <f t="shared" si="6"/>
        <v>41.679931111373705</v>
      </c>
      <c r="U36" s="1">
        <f t="shared" si="7"/>
        <v>34.934596477927954</v>
      </c>
      <c r="V36" s="1">
        <f t="shared" si="8"/>
        <v>53.4769588268396</v>
      </c>
      <c r="W36" s="1">
        <f t="shared" si="9"/>
        <v>34.60661289057624</v>
      </c>
      <c r="X36" s="1">
        <f t="shared" si="10"/>
        <v>49.81608718220342</v>
      </c>
      <c r="Y36" s="1">
        <f t="shared" si="11"/>
        <v>17.239660448377105</v>
      </c>
      <c r="Z36" s="1">
        <f t="shared" si="12"/>
        <v>33.88745350705226</v>
      </c>
      <c r="AA36" s="1">
        <f t="shared" si="13"/>
        <v>51.76838425101575</v>
      </c>
      <c r="AB36" s="1">
        <f t="shared" si="14"/>
        <v>45.57016651798953</v>
      </c>
      <c r="AC36" s="1">
        <f t="shared" si="15"/>
        <v>23.59093890686055</v>
      </c>
      <c r="AD36" s="1">
        <f t="shared" si="16"/>
        <v>40.309829891955275</v>
      </c>
    </row>
    <row r="37" spans="1:30" ht="15.75">
      <c r="A37" s="17" t="s">
        <v>114</v>
      </c>
      <c r="B37" s="7" t="s">
        <v>47</v>
      </c>
      <c r="C37">
        <v>303120</v>
      </c>
      <c r="D37" s="9">
        <v>1384</v>
      </c>
      <c r="E37" s="9">
        <v>13425</v>
      </c>
      <c r="F37" s="10">
        <v>9.70014450867052</v>
      </c>
      <c r="G37" s="8">
        <v>4.565848508841383</v>
      </c>
      <c r="H37" s="8">
        <v>44.28939034045922</v>
      </c>
      <c r="I37">
        <v>1145</v>
      </c>
      <c r="J37">
        <v>15348</v>
      </c>
      <c r="K37" s="8">
        <v>13.404366812227074</v>
      </c>
      <c r="L37" s="8">
        <v>3.7773818949590923</v>
      </c>
      <c r="M37" s="8">
        <v>50.63341250989707</v>
      </c>
      <c r="N37" s="1">
        <f t="shared" si="0"/>
        <v>2529</v>
      </c>
      <c r="O37" s="1">
        <f t="shared" si="1"/>
        <v>28773</v>
      </c>
      <c r="P37" s="8">
        <f t="shared" si="2"/>
        <v>11.377224199288257</v>
      </c>
      <c r="Q37" s="8">
        <f t="shared" si="3"/>
        <v>8.343230403800476</v>
      </c>
      <c r="R37" s="8">
        <f t="shared" si="4"/>
        <v>94.9228028503563</v>
      </c>
      <c r="S37" s="1">
        <f t="shared" si="5"/>
        <v>85.6476309708634</v>
      </c>
      <c r="T37" s="1">
        <f t="shared" si="6"/>
        <v>29.36202956483429</v>
      </c>
      <c r="U37" s="1">
        <f t="shared" si="7"/>
        <v>25.147882727245086</v>
      </c>
      <c r="V37" s="1">
        <f t="shared" si="8"/>
        <v>46.71918108764759</v>
      </c>
      <c r="W37" s="1">
        <f t="shared" si="9"/>
        <v>60.714931225897196</v>
      </c>
      <c r="X37" s="1">
        <f t="shared" si="10"/>
        <v>26.512547584222744</v>
      </c>
      <c r="Y37" s="1">
        <f t="shared" si="11"/>
        <v>16.097075031994105</v>
      </c>
      <c r="Z37" s="1">
        <f t="shared" si="12"/>
        <v>34.44151794737135</v>
      </c>
      <c r="AA37" s="1">
        <f t="shared" si="13"/>
        <v>69.09283607093124</v>
      </c>
      <c r="AB37" s="1">
        <f t="shared" si="14"/>
        <v>27.999573437519814</v>
      </c>
      <c r="AC37" s="1">
        <f t="shared" si="15"/>
        <v>19.345699375745575</v>
      </c>
      <c r="AD37" s="1">
        <f t="shared" si="16"/>
        <v>38.81270296139888</v>
      </c>
    </row>
    <row r="38" spans="1:30" ht="15.75">
      <c r="A38" s="17" t="s">
        <v>115</v>
      </c>
      <c r="B38" s="7" t="s">
        <v>48</v>
      </c>
      <c r="C38">
        <v>251988</v>
      </c>
      <c r="D38" s="9">
        <v>558</v>
      </c>
      <c r="E38" s="9">
        <v>5815</v>
      </c>
      <c r="F38" s="10">
        <v>10.421146953405017</v>
      </c>
      <c r="G38" s="8">
        <v>2.21439116148388</v>
      </c>
      <c r="H38" s="8">
        <v>23.076495706144737</v>
      </c>
      <c r="I38">
        <v>2803</v>
      </c>
      <c r="J38">
        <v>36610</v>
      </c>
      <c r="K38" s="8">
        <v>13.061006064930432</v>
      </c>
      <c r="L38" s="8">
        <v>11.123545565661857</v>
      </c>
      <c r="M38" s="8">
        <v>145.28469609663952</v>
      </c>
      <c r="N38" s="1">
        <f t="shared" si="0"/>
        <v>3361</v>
      </c>
      <c r="O38" s="1">
        <f t="shared" si="1"/>
        <v>42425</v>
      </c>
      <c r="P38" s="8">
        <f t="shared" si="2"/>
        <v>12.62273132996132</v>
      </c>
      <c r="Q38" s="8">
        <f t="shared" si="3"/>
        <v>13.337936727145738</v>
      </c>
      <c r="R38" s="8">
        <f t="shared" si="4"/>
        <v>168.36119180278425</v>
      </c>
      <c r="S38" s="1">
        <f t="shared" si="5"/>
        <v>92.01373729644577</v>
      </c>
      <c r="T38" s="1">
        <f t="shared" si="6"/>
        <v>14.240292604034835</v>
      </c>
      <c r="U38" s="1">
        <f t="shared" si="7"/>
        <v>13.103025426921816</v>
      </c>
      <c r="V38" s="1">
        <f t="shared" si="8"/>
        <v>39.78568510913414</v>
      </c>
      <c r="W38" s="1">
        <f t="shared" si="9"/>
        <v>59.15968251853027</v>
      </c>
      <c r="X38" s="1">
        <f t="shared" si="10"/>
        <v>78.07352799261344</v>
      </c>
      <c r="Y38" s="1">
        <f t="shared" si="11"/>
        <v>46.18805129144597</v>
      </c>
      <c r="Z38" s="1">
        <f t="shared" si="12"/>
        <v>61.14042060086323</v>
      </c>
      <c r="AA38" s="1">
        <f t="shared" si="13"/>
        <v>76.65668631220129</v>
      </c>
      <c r="AB38" s="1">
        <f t="shared" si="14"/>
        <v>44.761623594452615</v>
      </c>
      <c r="AC38" s="1">
        <f t="shared" si="15"/>
        <v>34.31277738704782</v>
      </c>
      <c r="AD38" s="1">
        <f t="shared" si="16"/>
        <v>51.9103624312339</v>
      </c>
    </row>
    <row r="39" spans="1:30" ht="15.75">
      <c r="A39" s="17" t="s">
        <v>116</v>
      </c>
      <c r="B39" s="7" t="s">
        <v>49</v>
      </c>
      <c r="C39">
        <v>338800</v>
      </c>
      <c r="D39" s="9">
        <v>1454</v>
      </c>
      <c r="E39" s="9">
        <v>14757</v>
      </c>
      <c r="F39" s="10">
        <v>10.149243466299863</v>
      </c>
      <c r="G39" s="8">
        <v>4.291617473435656</v>
      </c>
      <c r="H39" s="8">
        <v>43.556670602125145</v>
      </c>
      <c r="I39">
        <v>1403</v>
      </c>
      <c r="J39">
        <v>21298</v>
      </c>
      <c r="K39" s="8">
        <v>15.180327868852459</v>
      </c>
      <c r="L39" s="8">
        <v>4.141086186540732</v>
      </c>
      <c r="M39" s="8">
        <v>62.86304604486423</v>
      </c>
      <c r="N39" s="1">
        <f t="shared" si="0"/>
        <v>2857</v>
      </c>
      <c r="O39" s="1">
        <f t="shared" si="1"/>
        <v>36055</v>
      </c>
      <c r="P39" s="8">
        <f t="shared" si="2"/>
        <v>12.619880994049703</v>
      </c>
      <c r="Q39" s="8">
        <f t="shared" si="3"/>
        <v>8.432703659976388</v>
      </c>
      <c r="R39" s="8">
        <f t="shared" si="4"/>
        <v>106.41971664698937</v>
      </c>
      <c r="S39" s="1">
        <f t="shared" si="5"/>
        <v>89.61295970983795</v>
      </c>
      <c r="T39" s="1">
        <f t="shared" si="6"/>
        <v>27.59850636567731</v>
      </c>
      <c r="U39" s="1">
        <f t="shared" si="7"/>
        <v>24.73183838999147</v>
      </c>
      <c r="V39" s="1">
        <f t="shared" si="8"/>
        <v>47.31443482183558</v>
      </c>
      <c r="W39" s="1">
        <f t="shared" si="9"/>
        <v>68.7591271900456</v>
      </c>
      <c r="X39" s="1">
        <f t="shared" si="10"/>
        <v>29.065301741808042</v>
      </c>
      <c r="Y39" s="1">
        <f t="shared" si="11"/>
        <v>19.985047792820332</v>
      </c>
      <c r="Z39" s="1">
        <f t="shared" si="12"/>
        <v>39.26982557489132</v>
      </c>
      <c r="AA39" s="1">
        <f t="shared" si="13"/>
        <v>76.6393764843875</v>
      </c>
      <c r="AB39" s="1">
        <f t="shared" si="14"/>
        <v>28.29984238440762</v>
      </c>
      <c r="AC39" s="1">
        <f t="shared" si="15"/>
        <v>21.68882274947442</v>
      </c>
      <c r="AD39" s="1">
        <f t="shared" si="16"/>
        <v>42.20934720608984</v>
      </c>
    </row>
    <row r="40" spans="1:30" ht="15.75">
      <c r="A40" s="17" t="s">
        <v>117</v>
      </c>
      <c r="B40" s="7" t="s">
        <v>50</v>
      </c>
      <c r="C40">
        <v>241376</v>
      </c>
      <c r="D40" s="9">
        <v>1483</v>
      </c>
      <c r="E40" s="9">
        <v>10821</v>
      </c>
      <c r="F40" s="10">
        <v>7.296695886716116</v>
      </c>
      <c r="G40" s="8">
        <v>6.14394140262495</v>
      </c>
      <c r="H40" s="8">
        <v>44.83047196075832</v>
      </c>
      <c r="I40">
        <v>878</v>
      </c>
      <c r="J40">
        <v>11608</v>
      </c>
      <c r="K40" s="8">
        <v>13.220956719817767</v>
      </c>
      <c r="L40" s="8">
        <v>3.637478456847408</v>
      </c>
      <c r="M40" s="8">
        <v>48.0909452472491</v>
      </c>
      <c r="N40" s="1">
        <f t="shared" si="0"/>
        <v>2361</v>
      </c>
      <c r="O40" s="1">
        <f t="shared" si="1"/>
        <v>22429</v>
      </c>
      <c r="P40" s="8">
        <f t="shared" si="2"/>
        <v>9.49978822532825</v>
      </c>
      <c r="Q40" s="8">
        <f t="shared" si="3"/>
        <v>9.78141985947236</v>
      </c>
      <c r="R40" s="8">
        <f t="shared" si="4"/>
        <v>92.92141720800743</v>
      </c>
      <c r="S40" s="1">
        <f t="shared" si="5"/>
        <v>64.42633056172194</v>
      </c>
      <c r="T40" s="1">
        <f t="shared" si="6"/>
        <v>39.51041931399092</v>
      </c>
      <c r="U40" s="1">
        <f t="shared" si="7"/>
        <v>25.455113353554225</v>
      </c>
      <c r="V40" s="1">
        <f t="shared" si="8"/>
        <v>43.13062107642236</v>
      </c>
      <c r="W40" s="1">
        <f t="shared" si="9"/>
        <v>59.88417724081461</v>
      </c>
      <c r="X40" s="1">
        <f t="shared" si="10"/>
        <v>25.53059853504604</v>
      </c>
      <c r="Y40" s="1">
        <f t="shared" si="11"/>
        <v>15.288788877367784</v>
      </c>
      <c r="Z40" s="1">
        <f t="shared" si="12"/>
        <v>33.56785488440948</v>
      </c>
      <c r="AA40" s="1">
        <f t="shared" si="13"/>
        <v>57.69134008998689</v>
      </c>
      <c r="AB40" s="1">
        <f t="shared" si="14"/>
        <v>32.82608419321086</v>
      </c>
      <c r="AC40" s="1">
        <f t="shared" si="15"/>
        <v>18.937807870130708</v>
      </c>
      <c r="AD40" s="1">
        <f t="shared" si="16"/>
        <v>36.485077384442825</v>
      </c>
    </row>
    <row r="41" spans="1:30" ht="15.75">
      <c r="A41" s="17" t="s">
        <v>118</v>
      </c>
      <c r="B41" s="7" t="s">
        <v>51</v>
      </c>
      <c r="C41">
        <v>449359</v>
      </c>
      <c r="D41" s="9">
        <v>2318</v>
      </c>
      <c r="E41" s="9">
        <v>20035</v>
      </c>
      <c r="F41" s="10">
        <v>8.643226919758412</v>
      </c>
      <c r="G41" s="8">
        <v>5.158459049445988</v>
      </c>
      <c r="H41" s="8">
        <v>44.58573212064296</v>
      </c>
      <c r="I41">
        <v>1379</v>
      </c>
      <c r="J41">
        <v>22906</v>
      </c>
      <c r="K41" s="8">
        <v>16.610587382160986</v>
      </c>
      <c r="L41" s="8">
        <v>3.068815802064719</v>
      </c>
      <c r="M41" s="8">
        <v>50.974833039952465</v>
      </c>
      <c r="N41" s="1">
        <f t="shared" si="0"/>
        <v>3697</v>
      </c>
      <c r="O41" s="1">
        <f t="shared" si="1"/>
        <v>42941</v>
      </c>
      <c r="P41" s="8">
        <f t="shared" si="2"/>
        <v>11.615093318907222</v>
      </c>
      <c r="Q41" s="8">
        <f t="shared" si="3"/>
        <v>8.227274851510707</v>
      </c>
      <c r="R41" s="8">
        <f t="shared" si="4"/>
        <v>95.56056516059543</v>
      </c>
      <c r="S41" s="1">
        <f t="shared" si="5"/>
        <v>76.31555477954018</v>
      </c>
      <c r="T41" s="1">
        <f t="shared" si="6"/>
        <v>33.172985662035224</v>
      </c>
      <c r="U41" s="1">
        <f t="shared" si="7"/>
        <v>25.3161480449195</v>
      </c>
      <c r="V41" s="1">
        <f t="shared" si="8"/>
        <v>44.93489616216497</v>
      </c>
      <c r="W41" s="1">
        <f t="shared" si="9"/>
        <v>75.23747183714235</v>
      </c>
      <c r="X41" s="1">
        <f t="shared" si="10"/>
        <v>21.539290239102677</v>
      </c>
      <c r="Y41" s="1">
        <f t="shared" si="11"/>
        <v>16.205617427565226</v>
      </c>
      <c r="Z41" s="1">
        <f t="shared" si="12"/>
        <v>37.66079316793675</v>
      </c>
      <c r="AA41" s="1">
        <f t="shared" si="13"/>
        <v>70.53739335487735</v>
      </c>
      <c r="AB41" s="1">
        <f t="shared" si="14"/>
        <v>27.610430881856168</v>
      </c>
      <c r="AC41" s="1">
        <f t="shared" si="15"/>
        <v>19.47567823811142</v>
      </c>
      <c r="AD41" s="1">
        <f t="shared" si="16"/>
        <v>39.20783415828165</v>
      </c>
    </row>
    <row r="42" spans="6:22" ht="15.75">
      <c r="F42" s="10"/>
      <c r="G42" s="8"/>
      <c r="H42" s="8"/>
      <c r="N42" s="1"/>
      <c r="O42" s="1"/>
      <c r="P42" s="8"/>
      <c r="Q42" s="8"/>
      <c r="R42" s="8"/>
      <c r="S42" s="1"/>
      <c r="T42" s="1"/>
      <c r="U42" s="1"/>
      <c r="V42" s="1"/>
    </row>
    <row r="43" spans="1:30" ht="15.75">
      <c r="A43" s="17" t="s">
        <v>119</v>
      </c>
      <c r="B43" s="11" t="s">
        <v>52</v>
      </c>
      <c r="C43" s="12">
        <v>9926838</v>
      </c>
      <c r="D43" s="9">
        <v>117542</v>
      </c>
      <c r="E43" s="9">
        <v>817389</v>
      </c>
      <c r="F43" s="13">
        <v>6.9540164366779535</v>
      </c>
      <c r="G43" s="13">
        <v>11.840829879564872</v>
      </c>
      <c r="H43" s="13">
        <v>82.34132560640155</v>
      </c>
      <c r="I43">
        <v>88156</v>
      </c>
      <c r="J43">
        <v>1300845</v>
      </c>
      <c r="K43" s="8">
        <v>14.756170878896501</v>
      </c>
      <c r="L43" s="8">
        <v>8.880572041167591</v>
      </c>
      <c r="M43" s="8">
        <v>131.04323854181965</v>
      </c>
      <c r="N43" s="1">
        <f aca="true" t="shared" si="17" ref="N43:O46">D43+I43</f>
        <v>205698</v>
      </c>
      <c r="O43" s="1">
        <f t="shared" si="17"/>
        <v>2118234</v>
      </c>
      <c r="P43" s="8">
        <f>O43/N43</f>
        <v>10.297786074730917</v>
      </c>
      <c r="Q43" s="8">
        <f>N43/C43*1000</f>
        <v>20.72140192073246</v>
      </c>
      <c r="R43" s="8">
        <f>O43/C43*1000</f>
        <v>213.38456414822122</v>
      </c>
      <c r="S43" s="1">
        <f aca="true" t="shared" si="18" ref="S43:U46">F43/F$64*100</f>
        <v>61.400635114408495</v>
      </c>
      <c r="T43" s="1">
        <f t="shared" si="18"/>
        <v>76.14593351547289</v>
      </c>
      <c r="U43" s="1">
        <f t="shared" si="18"/>
        <v>46.75408679229561</v>
      </c>
      <c r="V43" s="1">
        <f>AVERAGEA(S43:U43)</f>
        <v>61.43355180739233</v>
      </c>
      <c r="W43" s="1">
        <f aca="true" t="shared" si="19" ref="W43:Y46">K43/K$64*100</f>
        <v>66.83791279514642</v>
      </c>
      <c r="X43" s="1">
        <f t="shared" si="19"/>
        <v>62.33062882277718</v>
      </c>
      <c r="Y43" s="1">
        <f t="shared" si="19"/>
        <v>41.660491337234205</v>
      </c>
      <c r="Z43" s="1">
        <f>AVERAGEA(W43:Y43)</f>
        <v>56.9430109850526</v>
      </c>
      <c r="AA43" s="1">
        <f aca="true" t="shared" si="20" ref="AA43:AC46">P43/P$64*100</f>
        <v>62.53750762856658</v>
      </c>
      <c r="AB43" s="1">
        <f t="shared" si="20"/>
        <v>69.5402603940587</v>
      </c>
      <c r="AC43" s="1">
        <f t="shared" si="20"/>
        <v>43.488745648859535</v>
      </c>
      <c r="AD43" s="1">
        <f>AVERAGEA(AA43:AC43)</f>
        <v>58.52217122382827</v>
      </c>
    </row>
    <row r="44" spans="1:30" ht="15.75">
      <c r="A44" s="17" t="s">
        <v>120</v>
      </c>
      <c r="B44" s="11" t="s">
        <v>53</v>
      </c>
      <c r="C44" s="12">
        <v>865009</v>
      </c>
      <c r="D44" s="9">
        <v>9244</v>
      </c>
      <c r="E44" s="9">
        <v>47825</v>
      </c>
      <c r="F44" s="13">
        <v>5.173626135871917</v>
      </c>
      <c r="G44" s="13">
        <v>10.686594012316634</v>
      </c>
      <c r="H44" s="13">
        <v>55.28844208557368</v>
      </c>
      <c r="I44">
        <v>5441</v>
      </c>
      <c r="J44">
        <v>68127</v>
      </c>
      <c r="K44" s="8">
        <v>12.521043925748943</v>
      </c>
      <c r="L44" s="8">
        <v>6.2901079641945925</v>
      </c>
      <c r="M44" s="8">
        <v>78.75871811738375</v>
      </c>
      <c r="N44" s="1">
        <f t="shared" si="17"/>
        <v>14685</v>
      </c>
      <c r="O44" s="1">
        <f t="shared" si="17"/>
        <v>115952</v>
      </c>
      <c r="P44" s="8">
        <f>O44/N44</f>
        <v>7.895948246510044</v>
      </c>
      <c r="Q44" s="8">
        <f>N44/C44*1000</f>
        <v>16.976701976511226</v>
      </c>
      <c r="R44" s="8">
        <f>O44/C44*1000</f>
        <v>134.04716020295743</v>
      </c>
      <c r="S44" s="1">
        <f t="shared" si="18"/>
        <v>45.68064132140475</v>
      </c>
      <c r="T44" s="1">
        <f t="shared" si="18"/>
        <v>68.72328083803335</v>
      </c>
      <c r="U44" s="1">
        <f t="shared" si="18"/>
        <v>31.3932354239237</v>
      </c>
      <c r="V44" s="1">
        <f>AVERAGEA(S44:U44)</f>
        <v>48.59905252778727</v>
      </c>
      <c r="W44" s="1">
        <f t="shared" si="19"/>
        <v>56.713929980999886</v>
      </c>
      <c r="X44" s="1">
        <f t="shared" si="19"/>
        <v>44.148775884471064</v>
      </c>
      <c r="Y44" s="1">
        <f t="shared" si="19"/>
        <v>25.038505842587483</v>
      </c>
      <c r="Z44" s="1">
        <f>AVERAGEA(W44:Y44)</f>
        <v>41.96707056935281</v>
      </c>
      <c r="AA44" s="1">
        <f t="shared" si="20"/>
        <v>47.951367421836025</v>
      </c>
      <c r="AB44" s="1">
        <f t="shared" si="20"/>
        <v>56.97318553035389</v>
      </c>
      <c r="AC44" s="1">
        <f t="shared" si="20"/>
        <v>27.319421525584314</v>
      </c>
      <c r="AD44" s="1">
        <f>AVERAGEA(AA44:AC44)</f>
        <v>44.081324825924746</v>
      </c>
    </row>
    <row r="45" spans="1:30" ht="15.75">
      <c r="A45" s="17" t="s">
        <v>121</v>
      </c>
      <c r="B45" s="11" t="s">
        <v>54</v>
      </c>
      <c r="C45" s="12">
        <v>1914052</v>
      </c>
      <c r="D45" s="9">
        <v>9332</v>
      </c>
      <c r="E45" s="9">
        <v>85120</v>
      </c>
      <c r="F45" s="13">
        <v>9.1213030432919</v>
      </c>
      <c r="G45" s="13">
        <v>4.875520623264154</v>
      </c>
      <c r="H45" s="13">
        <v>44.47110109861174</v>
      </c>
      <c r="I45">
        <v>9946</v>
      </c>
      <c r="J45">
        <v>125633</v>
      </c>
      <c r="K45" s="8">
        <v>12.631510154836114</v>
      </c>
      <c r="L45" s="8">
        <v>5.1963060564707755</v>
      </c>
      <c r="M45" s="8">
        <v>65.63719271994701</v>
      </c>
      <c r="N45" s="1">
        <f t="shared" si="17"/>
        <v>19278</v>
      </c>
      <c r="O45" s="1">
        <f t="shared" si="17"/>
        <v>210753</v>
      </c>
      <c r="P45" s="8">
        <f>O45/N45</f>
        <v>10.932306255835668</v>
      </c>
      <c r="Q45" s="8">
        <f>N45/C45*1000</f>
        <v>10.07182667973493</v>
      </c>
      <c r="R45" s="8">
        <f>O45/C45*1000</f>
        <v>110.10829381855875</v>
      </c>
      <c r="S45" s="1">
        <f t="shared" si="18"/>
        <v>80.53673801735454</v>
      </c>
      <c r="T45" s="1">
        <f t="shared" si="18"/>
        <v>31.353467029629517</v>
      </c>
      <c r="U45" s="1">
        <f t="shared" si="18"/>
        <v>25.251059601010358</v>
      </c>
      <c r="V45" s="1">
        <f>AVERAGEA(S45:U45)</f>
        <v>45.7137548826648</v>
      </c>
      <c r="W45" s="1">
        <f t="shared" si="19"/>
        <v>57.214285543911956</v>
      </c>
      <c r="X45" s="1">
        <f t="shared" si="19"/>
        <v>36.47163972703328</v>
      </c>
      <c r="Y45" s="1">
        <f t="shared" si="19"/>
        <v>20.866988095971653</v>
      </c>
      <c r="Z45" s="1">
        <f>AVERAGEA(W45:Y45)</f>
        <v>38.18430445563896</v>
      </c>
      <c r="AA45" s="1">
        <f t="shared" si="20"/>
        <v>66.39089032445393</v>
      </c>
      <c r="AB45" s="1">
        <f t="shared" si="20"/>
        <v>33.80067876835223</v>
      </c>
      <c r="AC45" s="1">
        <f t="shared" si="20"/>
        <v>22.440571570017713</v>
      </c>
      <c r="AD45" s="1">
        <f>AVERAGEA(AA45:AC45)</f>
        <v>40.87738022094129</v>
      </c>
    </row>
    <row r="46" spans="1:30" ht="15.75">
      <c r="A46" s="17" t="s">
        <v>122</v>
      </c>
      <c r="B46" s="14" t="s">
        <v>55</v>
      </c>
      <c r="C46" s="2">
        <v>12705899</v>
      </c>
      <c r="D46" s="2">
        <v>136118</v>
      </c>
      <c r="E46" s="2">
        <v>950334</v>
      </c>
      <c r="F46" s="15">
        <v>6.981692355162433</v>
      </c>
      <c r="G46" s="15">
        <v>10.712976704757374</v>
      </c>
      <c r="H46" s="15">
        <v>74.79470756063778</v>
      </c>
      <c r="I46">
        <v>103543</v>
      </c>
      <c r="J46">
        <v>1494605</v>
      </c>
      <c r="K46" s="8">
        <v>14.434631022860067</v>
      </c>
      <c r="L46" s="8">
        <v>8.14920691562242</v>
      </c>
      <c r="M46" s="8">
        <v>117.6307949559492</v>
      </c>
      <c r="N46" s="1">
        <f t="shared" si="17"/>
        <v>239661</v>
      </c>
      <c r="O46" s="1">
        <f t="shared" si="17"/>
        <v>2444939</v>
      </c>
      <c r="P46" s="8">
        <f>O46/N46</f>
        <v>10.201655671969991</v>
      </c>
      <c r="Q46" s="8">
        <f>N46/C46*1000</f>
        <v>18.862183620379795</v>
      </c>
      <c r="R46" s="8">
        <f>O46/C46*1000</f>
        <v>192.425502516587</v>
      </c>
      <c r="S46" s="1">
        <f t="shared" si="18"/>
        <v>61.645000221651955</v>
      </c>
      <c r="T46" s="1">
        <f t="shared" si="18"/>
        <v>68.89294248886229</v>
      </c>
      <c r="U46" s="1">
        <f t="shared" si="18"/>
        <v>42.46905454996172</v>
      </c>
      <c r="V46" s="1">
        <f>AVERAGEA(S46:U46)</f>
        <v>57.66899908682532</v>
      </c>
      <c r="W46" s="1">
        <f t="shared" si="19"/>
        <v>65.38150157340715</v>
      </c>
      <c r="X46" s="1">
        <f t="shared" si="19"/>
        <v>57.19735047505867</v>
      </c>
      <c r="Y46" s="1">
        <f t="shared" si="19"/>
        <v>37.396486600797694</v>
      </c>
      <c r="Z46" s="1">
        <f>AVERAGEA(W46:Y46)</f>
        <v>53.32511288308783</v>
      </c>
      <c r="AA46" s="1">
        <f t="shared" si="20"/>
        <v>61.95371653479446</v>
      </c>
      <c r="AB46" s="1">
        <f t="shared" si="20"/>
        <v>63.30079236817364</v>
      </c>
      <c r="AC46" s="1">
        <f t="shared" si="20"/>
        <v>39.2171934680571</v>
      </c>
      <c r="AD46" s="1">
        <f>AVERAGEA(AA46:AC46)</f>
        <v>54.82390079034173</v>
      </c>
    </row>
    <row r="47" spans="14:22" ht="15.75">
      <c r="N47" s="1"/>
      <c r="O47" s="1"/>
      <c r="P47" s="8"/>
      <c r="Q47" s="8"/>
      <c r="R47" s="8"/>
      <c r="S47" s="1"/>
      <c r="T47" s="1"/>
      <c r="U47" s="1"/>
      <c r="V47" s="1"/>
    </row>
    <row r="48" spans="1:44" ht="15.75">
      <c r="A48" s="17" t="s">
        <v>123</v>
      </c>
      <c r="B48" s="16" t="s">
        <v>56</v>
      </c>
      <c r="C48">
        <v>1681697</v>
      </c>
      <c r="D48" s="9">
        <v>58042</v>
      </c>
      <c r="E48" s="9">
        <v>1465362</v>
      </c>
      <c r="F48" s="10">
        <v>25.246580062713207</v>
      </c>
      <c r="G48" s="8">
        <v>34.51394632921388</v>
      </c>
      <c r="H48" s="8">
        <v>871.359109280685</v>
      </c>
      <c r="I48">
        <v>50697</v>
      </c>
      <c r="J48">
        <v>4574871</v>
      </c>
      <c r="K48" s="8">
        <v>90.23948162613172</v>
      </c>
      <c r="L48" s="8">
        <v>30.146334327765345</v>
      </c>
      <c r="M48" s="8">
        <v>2720.389582665605</v>
      </c>
      <c r="N48" s="1">
        <f aca="true" t="shared" si="21" ref="N48:N69">D48+I48</f>
        <v>108739</v>
      </c>
      <c r="O48" s="1">
        <f aca="true" t="shared" si="22" ref="O48:O69">E48+J48</f>
        <v>6040233</v>
      </c>
      <c r="P48" s="8">
        <f aca="true" t="shared" si="23" ref="P48:P69">O48/N48</f>
        <v>55.54799106116481</v>
      </c>
      <c r="Q48" s="8">
        <f aca="true" t="shared" si="24" ref="Q48:Q69">N48/C48*1000</f>
        <v>64.66028065697924</v>
      </c>
      <c r="R48" s="8">
        <f aca="true" t="shared" si="25" ref="R48:R69">O48/C48*1000</f>
        <v>3591.74869194629</v>
      </c>
      <c r="S48" s="1">
        <f aca="true" t="shared" si="26" ref="S48:S69">F48/F$64*100</f>
        <v>222.91521229965463</v>
      </c>
      <c r="T48" s="1">
        <f aca="true" t="shared" si="27" ref="T48:T69">G48/G$64*100</f>
        <v>221.95206664327972</v>
      </c>
      <c r="U48" s="1">
        <f aca="true" t="shared" si="28" ref="U48:U69">H48/H$64*100</f>
        <v>494.76492056133804</v>
      </c>
      <c r="V48" s="1">
        <f aca="true" t="shared" si="29" ref="V48:V69">AVERAGEA(S48:U48)</f>
        <v>313.2107331680908</v>
      </c>
      <c r="W48" s="1">
        <f aca="true" t="shared" si="30" ref="W48:W69">K48/K$64*100</f>
        <v>408.73873399178564</v>
      </c>
      <c r="X48" s="1">
        <f aca="true" t="shared" si="31" ref="X48:X69">L48/L$64*100</f>
        <v>211.58997040287923</v>
      </c>
      <c r="Y48" s="1">
        <f aca="true" t="shared" si="32" ref="Y48:Y69">M48/M$64*100</f>
        <v>864.8501662783225</v>
      </c>
      <c r="Z48" s="1">
        <f aca="true" t="shared" si="33" ref="Z48:Z69">AVERAGEA(W48:Y48)</f>
        <v>495.05962355766246</v>
      </c>
      <c r="AA48" s="1">
        <f aca="true" t="shared" si="34" ref="AA48:AA69">P48/P$64*100</f>
        <v>337.3378403405913</v>
      </c>
      <c r="AB48" s="1">
        <f aca="true" t="shared" si="35" ref="AB48:AB69">Q48/Q$64*100</f>
        <v>216.99751644411478</v>
      </c>
      <c r="AC48" s="1">
        <f aca="true" t="shared" si="36" ref="AC48:AC69">R48/R$64*100</f>
        <v>732.0147355652963</v>
      </c>
      <c r="AD48" s="1">
        <f aca="true" t="shared" si="37" ref="AD48:AD69">AVERAGEA(AA48:AC48)</f>
        <v>428.7833641166674</v>
      </c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</row>
    <row r="49" spans="1:30" ht="15.75">
      <c r="A49" s="17" t="s">
        <v>124</v>
      </c>
      <c r="B49" s="16" t="s">
        <v>57</v>
      </c>
      <c r="C49">
        <v>707450</v>
      </c>
      <c r="D49" s="9">
        <v>25785</v>
      </c>
      <c r="E49" s="9">
        <v>246451</v>
      </c>
      <c r="F49" s="10">
        <v>9.557921272057397</v>
      </c>
      <c r="G49" s="8">
        <v>36.44780549862181</v>
      </c>
      <c r="H49" s="8">
        <v>348.365255495088</v>
      </c>
      <c r="I49">
        <v>15491</v>
      </c>
      <c r="J49">
        <v>185263</v>
      </c>
      <c r="K49" s="8">
        <v>11.95939577819379</v>
      </c>
      <c r="L49" s="8">
        <v>21.896953848328504</v>
      </c>
      <c r="M49" s="8">
        <v>261.87433740900417</v>
      </c>
      <c r="N49" s="1">
        <f t="shared" si="21"/>
        <v>41276</v>
      </c>
      <c r="O49" s="1">
        <f t="shared" si="22"/>
        <v>431714</v>
      </c>
      <c r="P49" s="8">
        <f t="shared" si="23"/>
        <v>10.459201473010951</v>
      </c>
      <c r="Q49" s="8">
        <f t="shared" si="24"/>
        <v>58.34475934695031</v>
      </c>
      <c r="R49" s="8">
        <f t="shared" si="25"/>
        <v>610.2395929040921</v>
      </c>
      <c r="S49" s="1">
        <f t="shared" si="26"/>
        <v>84.39186789702111</v>
      </c>
      <c r="T49" s="1">
        <f t="shared" si="27"/>
        <v>234.38831589605886</v>
      </c>
      <c r="U49" s="1">
        <f t="shared" si="28"/>
        <v>197.80467791705456</v>
      </c>
      <c r="V49" s="1">
        <f t="shared" si="29"/>
        <v>172.19495390337818</v>
      </c>
      <c r="W49" s="1">
        <f t="shared" si="30"/>
        <v>54.169950908384656</v>
      </c>
      <c r="X49" s="1">
        <f t="shared" si="31"/>
        <v>153.68952544302536</v>
      </c>
      <c r="Y49" s="1">
        <f t="shared" si="32"/>
        <v>83.2535404838162</v>
      </c>
      <c r="Z49" s="1">
        <f t="shared" si="33"/>
        <v>97.03767227840875</v>
      </c>
      <c r="AA49" s="1">
        <f t="shared" si="34"/>
        <v>63.517768495130525</v>
      </c>
      <c r="AB49" s="1">
        <f t="shared" si="35"/>
        <v>195.80285991924805</v>
      </c>
      <c r="AC49" s="1">
        <f t="shared" si="36"/>
        <v>124.36960727035267</v>
      </c>
      <c r="AD49" s="1">
        <f t="shared" si="37"/>
        <v>127.89674522824374</v>
      </c>
    </row>
    <row r="50" spans="1:44" ht="15.75">
      <c r="A50" s="17" t="s">
        <v>125</v>
      </c>
      <c r="B50" s="16" t="s">
        <v>58</v>
      </c>
      <c r="C50">
        <v>146769</v>
      </c>
      <c r="D50" s="9">
        <v>4729</v>
      </c>
      <c r="E50" s="9">
        <v>50123</v>
      </c>
      <c r="F50" s="10">
        <v>10.59906957073377</v>
      </c>
      <c r="G50" s="8">
        <v>32.22070055665706</v>
      </c>
      <c r="H50" s="8">
        <v>341.5094468177885</v>
      </c>
      <c r="I50">
        <v>3264</v>
      </c>
      <c r="J50">
        <v>37563</v>
      </c>
      <c r="K50" s="8">
        <v>11.508272058823529</v>
      </c>
      <c r="L50" s="8">
        <v>22.239028677718046</v>
      </c>
      <c r="M50" s="8">
        <v>255.93279234715777</v>
      </c>
      <c r="N50" s="1">
        <f t="shared" si="21"/>
        <v>7993</v>
      </c>
      <c r="O50" s="1">
        <f t="shared" si="22"/>
        <v>87686</v>
      </c>
      <c r="P50" s="8">
        <f t="shared" si="23"/>
        <v>10.970349055423496</v>
      </c>
      <c r="Q50" s="8">
        <f t="shared" si="24"/>
        <v>54.45972923437511</v>
      </c>
      <c r="R50" s="8">
        <f t="shared" si="25"/>
        <v>597.4422391649463</v>
      </c>
      <c r="S50" s="1">
        <f t="shared" si="26"/>
        <v>93.58470880689308</v>
      </c>
      <c r="T50" s="1">
        <f t="shared" si="27"/>
        <v>207.20467630764824</v>
      </c>
      <c r="U50" s="1">
        <f t="shared" si="28"/>
        <v>193.91189295677805</v>
      </c>
      <c r="V50" s="1">
        <f t="shared" si="29"/>
        <v>164.90042602377312</v>
      </c>
      <c r="W50" s="1">
        <f t="shared" si="30"/>
        <v>52.12659101085097</v>
      </c>
      <c r="X50" s="1">
        <f t="shared" si="31"/>
        <v>156.09046753565787</v>
      </c>
      <c r="Y50" s="1">
        <f t="shared" si="32"/>
        <v>81.36463961923748</v>
      </c>
      <c r="Z50" s="1">
        <f t="shared" si="33"/>
        <v>96.52723272191544</v>
      </c>
      <c r="AA50" s="1">
        <f t="shared" si="34"/>
        <v>66.62192074712641</v>
      </c>
      <c r="AB50" s="1">
        <f t="shared" si="35"/>
        <v>182.76484218759407</v>
      </c>
      <c r="AC50" s="1">
        <f t="shared" si="36"/>
        <v>121.76144831582955</v>
      </c>
      <c r="AD50" s="1">
        <f t="shared" si="37"/>
        <v>123.71607041685002</v>
      </c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30" ht="15.75">
      <c r="A51" s="17" t="s">
        <v>126</v>
      </c>
      <c r="B51" s="16" t="s">
        <v>59</v>
      </c>
      <c r="C51">
        <v>1056773</v>
      </c>
      <c r="D51" s="9">
        <v>22215</v>
      </c>
      <c r="E51" s="9">
        <v>232090</v>
      </c>
      <c r="F51" s="10">
        <v>10.447445419761422</v>
      </c>
      <c r="G51" s="8">
        <v>21.021543888801094</v>
      </c>
      <c r="H51" s="8">
        <v>219.62143241736874</v>
      </c>
      <c r="I51">
        <v>17204</v>
      </c>
      <c r="J51">
        <v>213115</v>
      </c>
      <c r="K51" s="8">
        <v>12.387526156707743</v>
      </c>
      <c r="L51" s="8">
        <v>16.279749766506146</v>
      </c>
      <c r="M51" s="8">
        <v>201.66582605725165</v>
      </c>
      <c r="N51" s="1">
        <f t="shared" si="21"/>
        <v>39419</v>
      </c>
      <c r="O51" s="1">
        <f t="shared" si="22"/>
        <v>445205</v>
      </c>
      <c r="P51" s="8">
        <f t="shared" si="23"/>
        <v>11.294172860803165</v>
      </c>
      <c r="Q51" s="8">
        <f t="shared" si="24"/>
        <v>37.30129365530725</v>
      </c>
      <c r="R51" s="8">
        <f t="shared" si="25"/>
        <v>421.2872584746204</v>
      </c>
      <c r="S51" s="1">
        <f t="shared" si="26"/>
        <v>92.24594016100926</v>
      </c>
      <c r="T51" s="1">
        <f t="shared" si="27"/>
        <v>135.18521080281465</v>
      </c>
      <c r="U51" s="1">
        <f t="shared" si="28"/>
        <v>124.70286866369868</v>
      </c>
      <c r="V51" s="1">
        <f t="shared" si="29"/>
        <v>117.37800654250753</v>
      </c>
      <c r="W51" s="1">
        <f t="shared" si="30"/>
        <v>56.109162722812265</v>
      </c>
      <c r="X51" s="1">
        <f t="shared" si="31"/>
        <v>114.2637023065436</v>
      </c>
      <c r="Y51" s="1">
        <f t="shared" si="32"/>
        <v>64.11240666028834</v>
      </c>
      <c r="Z51" s="1">
        <f t="shared" si="33"/>
        <v>78.1617572298814</v>
      </c>
      <c r="AA51" s="1">
        <f t="shared" si="34"/>
        <v>68.58847293147751</v>
      </c>
      <c r="AB51" s="1">
        <f t="shared" si="35"/>
        <v>125.18176539155827</v>
      </c>
      <c r="AC51" s="1">
        <f t="shared" si="36"/>
        <v>85.86026127073464</v>
      </c>
      <c r="AD51" s="1">
        <f t="shared" si="37"/>
        <v>93.2101665312568</v>
      </c>
    </row>
    <row r="52" spans="1:30" ht="15.75">
      <c r="A52" s="17" t="s">
        <v>127</v>
      </c>
      <c r="B52" s="16" t="s">
        <v>60</v>
      </c>
      <c r="C52">
        <v>332456</v>
      </c>
      <c r="D52" s="9">
        <v>8672</v>
      </c>
      <c r="E52" s="9">
        <v>87237</v>
      </c>
      <c r="F52" s="10">
        <v>10.059617158671587</v>
      </c>
      <c r="G52" s="8">
        <v>26.08465481146377</v>
      </c>
      <c r="H52" s="8">
        <v>262.40164111942636</v>
      </c>
      <c r="I52">
        <v>4533</v>
      </c>
      <c r="J52">
        <v>65256</v>
      </c>
      <c r="K52" s="8">
        <v>14.395764394440768</v>
      </c>
      <c r="L52" s="8">
        <v>13.634887022643598</v>
      </c>
      <c r="M52" s="8">
        <v>196.2846211227952</v>
      </c>
      <c r="N52" s="1">
        <f t="shared" si="21"/>
        <v>13205</v>
      </c>
      <c r="O52" s="1">
        <f t="shared" si="22"/>
        <v>152493</v>
      </c>
      <c r="P52" s="8">
        <f t="shared" si="23"/>
        <v>11.548125709958349</v>
      </c>
      <c r="Q52" s="8">
        <f t="shared" si="24"/>
        <v>39.71954183410737</v>
      </c>
      <c r="R52" s="8">
        <f t="shared" si="25"/>
        <v>458.6862622422215</v>
      </c>
      <c r="S52" s="1">
        <f t="shared" si="26"/>
        <v>88.8216023322065</v>
      </c>
      <c r="T52" s="1">
        <f t="shared" si="27"/>
        <v>167.74503233727492</v>
      </c>
      <c r="U52" s="1">
        <f t="shared" si="28"/>
        <v>148.99382555464558</v>
      </c>
      <c r="V52" s="1">
        <f t="shared" si="29"/>
        <v>135.186820074709</v>
      </c>
      <c r="W52" s="1">
        <f t="shared" si="30"/>
        <v>65.20545560984044</v>
      </c>
      <c r="X52" s="1">
        <f t="shared" si="31"/>
        <v>95.70003802786121</v>
      </c>
      <c r="Y52" s="1">
        <f t="shared" si="32"/>
        <v>62.40164581485745</v>
      </c>
      <c r="Z52" s="1">
        <f t="shared" si="33"/>
        <v>74.43571315085303</v>
      </c>
      <c r="AA52" s="1">
        <f t="shared" si="34"/>
        <v>70.13070522549548</v>
      </c>
      <c r="AB52" s="1">
        <f t="shared" si="35"/>
        <v>133.29731706583777</v>
      </c>
      <c r="AC52" s="1">
        <f t="shared" si="36"/>
        <v>93.48234850493678</v>
      </c>
      <c r="AD52" s="1">
        <f t="shared" si="37"/>
        <v>98.97012359875669</v>
      </c>
    </row>
    <row r="53" spans="1:44" ht="15.75">
      <c r="A53" s="17" t="s">
        <v>128</v>
      </c>
      <c r="B53" s="16" t="s">
        <v>61</v>
      </c>
      <c r="C53">
        <v>451941</v>
      </c>
      <c r="D53" s="9">
        <v>6865</v>
      </c>
      <c r="E53" s="9">
        <v>65547</v>
      </c>
      <c r="F53" s="10">
        <v>9.547997086671522</v>
      </c>
      <c r="G53" s="8">
        <v>15.19003586751368</v>
      </c>
      <c r="H53" s="8">
        <v>145.03441820945653</v>
      </c>
      <c r="I53">
        <v>7987</v>
      </c>
      <c r="J53">
        <v>95922</v>
      </c>
      <c r="K53" s="8">
        <v>12.009765869537999</v>
      </c>
      <c r="L53" s="8">
        <v>17.67266081192014</v>
      </c>
      <c r="M53" s="8">
        <v>212.2445186429202</v>
      </c>
      <c r="N53" s="1">
        <f t="shared" si="21"/>
        <v>14852</v>
      </c>
      <c r="O53" s="1">
        <f t="shared" si="22"/>
        <v>161469</v>
      </c>
      <c r="P53" s="8">
        <f t="shared" si="23"/>
        <v>10.87186910853757</v>
      </c>
      <c r="Q53" s="8">
        <f t="shared" si="24"/>
        <v>32.86269667943382</v>
      </c>
      <c r="R53" s="8">
        <f t="shared" si="25"/>
        <v>357.2789368523768</v>
      </c>
      <c r="S53" s="1">
        <f t="shared" si="26"/>
        <v>84.30424209238943</v>
      </c>
      <c r="T53" s="1">
        <f t="shared" si="27"/>
        <v>97.68398609134063</v>
      </c>
      <c r="U53" s="1">
        <f t="shared" si="28"/>
        <v>82.35174411993982</v>
      </c>
      <c r="V53" s="1">
        <f t="shared" si="29"/>
        <v>88.11332410122328</v>
      </c>
      <c r="W53" s="1">
        <f t="shared" si="30"/>
        <v>54.398101680043354</v>
      </c>
      <c r="X53" s="1">
        <f t="shared" si="31"/>
        <v>124.04021455737279</v>
      </c>
      <c r="Y53" s="1">
        <f t="shared" si="32"/>
        <v>67.4755220390636</v>
      </c>
      <c r="Z53" s="1">
        <f t="shared" si="33"/>
        <v>81.97127942549325</v>
      </c>
      <c r="AA53" s="1">
        <f t="shared" si="34"/>
        <v>66.02386108799718</v>
      </c>
      <c r="AB53" s="1">
        <f t="shared" si="35"/>
        <v>110.28599768880964</v>
      </c>
      <c r="AC53" s="1">
        <f t="shared" si="36"/>
        <v>72.81507391357147</v>
      </c>
      <c r="AD53" s="1">
        <f t="shared" si="37"/>
        <v>83.0416442301261</v>
      </c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15.75">
      <c r="A54" s="17" t="s">
        <v>129</v>
      </c>
      <c r="B54" s="16" t="s">
        <v>62</v>
      </c>
      <c r="C54">
        <v>520978</v>
      </c>
      <c r="D54" s="9">
        <v>3617</v>
      </c>
      <c r="E54" s="9">
        <v>99161</v>
      </c>
      <c r="F54" s="10">
        <v>27.41526126624274</v>
      </c>
      <c r="G54" s="8">
        <v>6.942711592428087</v>
      </c>
      <c r="H54" s="8">
        <v>190.3362522025882</v>
      </c>
      <c r="I54">
        <v>10537</v>
      </c>
      <c r="J54">
        <v>558603</v>
      </c>
      <c r="K54" s="8">
        <v>53.013476321533645</v>
      </c>
      <c r="L54" s="8">
        <v>20.225422186733415</v>
      </c>
      <c r="M54" s="8">
        <v>1072.219940189413</v>
      </c>
      <c r="N54" s="1">
        <f t="shared" si="21"/>
        <v>14154</v>
      </c>
      <c r="O54" s="1">
        <f t="shared" si="22"/>
        <v>657764</v>
      </c>
      <c r="P54" s="8">
        <f t="shared" si="23"/>
        <v>46.4719513918327</v>
      </c>
      <c r="Q54" s="8">
        <f t="shared" si="24"/>
        <v>27.1681337791615</v>
      </c>
      <c r="R54" s="8">
        <f t="shared" si="25"/>
        <v>1262.5561923920013</v>
      </c>
      <c r="S54" s="1">
        <f t="shared" si="26"/>
        <v>242.06362882554438</v>
      </c>
      <c r="T54" s="1">
        <f t="shared" si="27"/>
        <v>44.6471455726682</v>
      </c>
      <c r="U54" s="1">
        <f t="shared" si="28"/>
        <v>108.07450074022407</v>
      </c>
      <c r="V54" s="1">
        <f t="shared" si="29"/>
        <v>131.5950917128122</v>
      </c>
      <c r="W54" s="1">
        <f t="shared" si="30"/>
        <v>240.12395467808528</v>
      </c>
      <c r="X54" s="1">
        <f t="shared" si="31"/>
        <v>141.95744117171697</v>
      </c>
      <c r="Y54" s="1">
        <f t="shared" si="32"/>
        <v>340.87382170134316</v>
      </c>
      <c r="Z54" s="1">
        <f t="shared" si="33"/>
        <v>240.98507251704845</v>
      </c>
      <c r="AA54" s="1">
        <f t="shared" si="34"/>
        <v>282.2198862542455</v>
      </c>
      <c r="AB54" s="1">
        <f t="shared" si="35"/>
        <v>91.17525467874958</v>
      </c>
      <c r="AC54" s="1">
        <f t="shared" si="36"/>
        <v>257.3147000463858</v>
      </c>
      <c r="AD54" s="1">
        <f t="shared" si="37"/>
        <v>210.23661365979365</v>
      </c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30" ht="15.75">
      <c r="A55" s="17" t="s">
        <v>130</v>
      </c>
      <c r="B55" s="16" t="s">
        <v>63</v>
      </c>
      <c r="C55">
        <v>851016</v>
      </c>
      <c r="D55" s="9">
        <v>17097</v>
      </c>
      <c r="E55" s="9">
        <v>109726</v>
      </c>
      <c r="F55" s="10">
        <v>6.41785108498567</v>
      </c>
      <c r="G55" s="8">
        <v>20.09010406384839</v>
      </c>
      <c r="H55" s="8">
        <v>128.9352961636444</v>
      </c>
      <c r="I55">
        <v>13620</v>
      </c>
      <c r="J55">
        <v>110436</v>
      </c>
      <c r="K55" s="8">
        <v>8.108370044052863</v>
      </c>
      <c r="L55" s="8">
        <v>16.004399447248936</v>
      </c>
      <c r="M55" s="8">
        <v>129.76959305112948</v>
      </c>
      <c r="N55" s="1">
        <f t="shared" si="21"/>
        <v>30717</v>
      </c>
      <c r="O55" s="1">
        <f t="shared" si="22"/>
        <v>220162</v>
      </c>
      <c r="P55" s="8">
        <f t="shared" si="23"/>
        <v>7.167431715336784</v>
      </c>
      <c r="Q55" s="8">
        <f t="shared" si="24"/>
        <v>36.09450351109732</v>
      </c>
      <c r="R55" s="8">
        <f t="shared" si="25"/>
        <v>258.70488921477386</v>
      </c>
      <c r="S55" s="1">
        <f t="shared" si="26"/>
        <v>56.6665518087364</v>
      </c>
      <c r="T55" s="1">
        <f t="shared" si="27"/>
        <v>129.19531349781946</v>
      </c>
      <c r="U55" s="1">
        <f t="shared" si="28"/>
        <v>73.2105292577013</v>
      </c>
      <c r="V55" s="1">
        <f t="shared" si="29"/>
        <v>86.35746485475238</v>
      </c>
      <c r="W55" s="1">
        <f t="shared" si="30"/>
        <v>36.72677243730257</v>
      </c>
      <c r="X55" s="1">
        <f t="shared" si="31"/>
        <v>112.33108372450936</v>
      </c>
      <c r="Y55" s="1">
        <f t="shared" si="32"/>
        <v>41.255581495856376</v>
      </c>
      <c r="Z55" s="1">
        <f t="shared" si="33"/>
        <v>63.437812552556096</v>
      </c>
      <c r="AA55" s="1">
        <f t="shared" si="34"/>
        <v>43.52715353788476</v>
      </c>
      <c r="AB55" s="1">
        <f t="shared" si="35"/>
        <v>121.13182218837295</v>
      </c>
      <c r="AC55" s="1">
        <f t="shared" si="36"/>
        <v>52.725234227170645</v>
      </c>
      <c r="AD55" s="1">
        <f t="shared" si="37"/>
        <v>72.46140331780946</v>
      </c>
    </row>
    <row r="56" spans="1:30" ht="15.75">
      <c r="A56" s="17" t="s">
        <v>131</v>
      </c>
      <c r="B56" s="16" t="s">
        <v>64</v>
      </c>
      <c r="C56">
        <v>4705525</v>
      </c>
      <c r="D56" s="9">
        <v>116061</v>
      </c>
      <c r="E56" s="9">
        <v>1338202</v>
      </c>
      <c r="F56" s="10">
        <v>11.530160863683752</v>
      </c>
      <c r="G56" s="8">
        <v>24.664835485944714</v>
      </c>
      <c r="H56" s="8">
        <v>284.389520829238</v>
      </c>
      <c r="I56">
        <v>101892</v>
      </c>
      <c r="J56">
        <v>1225968</v>
      </c>
      <c r="K56" s="8">
        <v>12.0320339182664</v>
      </c>
      <c r="L56" s="8">
        <v>21.65369432741299</v>
      </c>
      <c r="M56" s="8">
        <v>260.5379846032058</v>
      </c>
      <c r="N56" s="1">
        <f t="shared" si="21"/>
        <v>217953</v>
      </c>
      <c r="O56" s="1">
        <f t="shared" si="22"/>
        <v>2564170</v>
      </c>
      <c r="P56" s="8">
        <f t="shared" si="23"/>
        <v>11.764784150711392</v>
      </c>
      <c r="Q56" s="8">
        <f t="shared" si="24"/>
        <v>46.318529813357706</v>
      </c>
      <c r="R56" s="8">
        <f t="shared" si="25"/>
        <v>544.9275054324437</v>
      </c>
      <c r="S56" s="1">
        <f t="shared" si="26"/>
        <v>101.80579905843345</v>
      </c>
      <c r="T56" s="1">
        <f t="shared" si="27"/>
        <v>158.61446724474354</v>
      </c>
      <c r="U56" s="1">
        <f t="shared" si="28"/>
        <v>161.4787258007884</v>
      </c>
      <c r="V56" s="1">
        <f t="shared" si="29"/>
        <v>140.63299736798845</v>
      </c>
      <c r="W56" s="1">
        <f t="shared" si="30"/>
        <v>54.4989645604777</v>
      </c>
      <c r="X56" s="1">
        <f t="shared" si="31"/>
        <v>151.982144563111</v>
      </c>
      <c r="Y56" s="1">
        <f t="shared" si="32"/>
        <v>82.82869510370386</v>
      </c>
      <c r="Z56" s="1">
        <f t="shared" si="33"/>
        <v>96.43660140909753</v>
      </c>
      <c r="AA56" s="1">
        <f t="shared" si="34"/>
        <v>71.44645200767368</v>
      </c>
      <c r="AB56" s="1">
        <f t="shared" si="35"/>
        <v>155.4432772749871</v>
      </c>
      <c r="AC56" s="1">
        <f t="shared" si="36"/>
        <v>111.0587064974288</v>
      </c>
      <c r="AD56" s="1">
        <f t="shared" si="37"/>
        <v>112.6494785933632</v>
      </c>
    </row>
    <row r="57" spans="1:30" ht="15.75">
      <c r="A57" s="17" t="s">
        <v>132</v>
      </c>
      <c r="B57" s="16" t="s">
        <v>65</v>
      </c>
      <c r="C57">
        <v>1867094</v>
      </c>
      <c r="D57" s="9">
        <v>51781</v>
      </c>
      <c r="E57" s="9">
        <v>644878</v>
      </c>
      <c r="F57" s="10">
        <v>12.453950290647148</v>
      </c>
      <c r="G57" s="8">
        <v>27.73347244434399</v>
      </c>
      <c r="H57" s="8">
        <v>345.39128720889255</v>
      </c>
      <c r="I57">
        <v>40381</v>
      </c>
      <c r="J57">
        <v>492752</v>
      </c>
      <c r="K57" s="8">
        <v>12.202570515836657</v>
      </c>
      <c r="L57" s="8">
        <v>21.627727366699265</v>
      </c>
      <c r="M57" s="8">
        <v>263.913868289438</v>
      </c>
      <c r="N57" s="1">
        <f t="shared" si="21"/>
        <v>92162</v>
      </c>
      <c r="O57" s="1">
        <f t="shared" si="22"/>
        <v>1137630</v>
      </c>
      <c r="P57" s="8">
        <f t="shared" si="23"/>
        <v>12.343807643063302</v>
      </c>
      <c r="Q57" s="8">
        <f t="shared" si="24"/>
        <v>49.36119981104326</v>
      </c>
      <c r="R57" s="8">
        <f t="shared" si="25"/>
        <v>609.3051554983306</v>
      </c>
      <c r="S57" s="1">
        <f t="shared" si="26"/>
        <v>109.96241732990602</v>
      </c>
      <c r="T57" s="1">
        <f t="shared" si="27"/>
        <v>178.34823828900593</v>
      </c>
      <c r="U57" s="1">
        <f t="shared" si="28"/>
        <v>196.116034087892</v>
      </c>
      <c r="V57" s="1">
        <f t="shared" si="29"/>
        <v>161.4755632356013</v>
      </c>
      <c r="W57" s="1">
        <f t="shared" si="30"/>
        <v>55.271408193065554</v>
      </c>
      <c r="X57" s="1">
        <f t="shared" si="31"/>
        <v>151.7998886248224</v>
      </c>
      <c r="Y57" s="1">
        <f t="shared" si="32"/>
        <v>83.90193607844446</v>
      </c>
      <c r="Z57" s="1">
        <f t="shared" si="33"/>
        <v>96.99107763211082</v>
      </c>
      <c r="AA57" s="1">
        <f t="shared" si="34"/>
        <v>74.96280841742005</v>
      </c>
      <c r="AB57" s="1">
        <f t="shared" si="35"/>
        <v>165.65436553733784</v>
      </c>
      <c r="AC57" s="1">
        <f t="shared" si="36"/>
        <v>124.17916467284729</v>
      </c>
      <c r="AD57" s="1">
        <f t="shared" si="37"/>
        <v>121.59877954253507</v>
      </c>
    </row>
    <row r="58" spans="1:30" ht="15.75">
      <c r="A58" s="17" t="s">
        <v>133</v>
      </c>
      <c r="B58" s="16" t="s">
        <v>66</v>
      </c>
      <c r="C58">
        <v>443912</v>
      </c>
      <c r="D58" s="9">
        <v>11729</v>
      </c>
      <c r="E58" s="9">
        <v>152025</v>
      </c>
      <c r="F58" s="10">
        <v>12.961463040327393</v>
      </c>
      <c r="G58" s="8">
        <v>26.421903440321504</v>
      </c>
      <c r="H58" s="8">
        <v>342.4665248968264</v>
      </c>
      <c r="I58">
        <v>9063</v>
      </c>
      <c r="J58">
        <v>92377</v>
      </c>
      <c r="K58" s="8">
        <v>10.192761778660488</v>
      </c>
      <c r="L58" s="8">
        <v>20.416208617924273</v>
      </c>
      <c r="M58" s="8">
        <v>208.0975508659374</v>
      </c>
      <c r="N58" s="1">
        <f t="shared" si="21"/>
        <v>20792</v>
      </c>
      <c r="O58" s="1">
        <f t="shared" si="22"/>
        <v>244402</v>
      </c>
      <c r="P58" s="8">
        <f t="shared" si="23"/>
        <v>11.754617160446326</v>
      </c>
      <c r="Q58" s="8">
        <f t="shared" si="24"/>
        <v>46.83811205824578</v>
      </c>
      <c r="R58" s="8">
        <f t="shared" si="25"/>
        <v>550.5640757627638</v>
      </c>
      <c r="S58" s="1">
        <f t="shared" si="26"/>
        <v>114.44351188048394</v>
      </c>
      <c r="T58" s="1">
        <f t="shared" si="27"/>
        <v>169.91380867579022</v>
      </c>
      <c r="U58" s="1">
        <f t="shared" si="28"/>
        <v>194.4553298184608</v>
      </c>
      <c r="V58" s="1">
        <f t="shared" si="29"/>
        <v>159.60421679157832</v>
      </c>
      <c r="W58" s="1">
        <f t="shared" si="30"/>
        <v>46.16800174617913</v>
      </c>
      <c r="X58" s="1">
        <f t="shared" si="31"/>
        <v>143.29652588065832</v>
      </c>
      <c r="Y58" s="1">
        <f t="shared" si="32"/>
        <v>66.15714257079637</v>
      </c>
      <c r="Z58" s="1">
        <f t="shared" si="33"/>
        <v>85.20722339921127</v>
      </c>
      <c r="AA58" s="1">
        <f t="shared" si="34"/>
        <v>71.38470881096646</v>
      </c>
      <c r="AB58" s="1">
        <f t="shared" si="35"/>
        <v>157.18697612045446</v>
      </c>
      <c r="AC58" s="1">
        <f t="shared" si="36"/>
        <v>112.20746519234979</v>
      </c>
      <c r="AD58" s="1">
        <f t="shared" si="37"/>
        <v>113.5930500412569</v>
      </c>
    </row>
    <row r="59" spans="1:30" ht="15.75">
      <c r="A59" s="17" t="s">
        <v>134</v>
      </c>
      <c r="B59" s="16" t="s">
        <v>67</v>
      </c>
      <c r="C59">
        <v>4597470</v>
      </c>
      <c r="D59" s="9">
        <v>24969</v>
      </c>
      <c r="E59" s="9">
        <v>194773</v>
      </c>
      <c r="F59" s="10">
        <v>7.8005927349913895</v>
      </c>
      <c r="G59" s="8">
        <v>5.431030545060653</v>
      </c>
      <c r="H59" s="8">
        <v>42.365257413316456</v>
      </c>
      <c r="I59">
        <v>54737</v>
      </c>
      <c r="J59">
        <v>732950</v>
      </c>
      <c r="K59" s="8">
        <v>13.390394066170963</v>
      </c>
      <c r="L59" s="8">
        <v>11.905896068924866</v>
      </c>
      <c r="M59" s="8">
        <v>159.4246400737797</v>
      </c>
      <c r="N59" s="1">
        <f t="shared" si="21"/>
        <v>79706</v>
      </c>
      <c r="O59" s="1">
        <f t="shared" si="22"/>
        <v>927723</v>
      </c>
      <c r="P59" s="8">
        <f t="shared" si="23"/>
        <v>11.639311971495244</v>
      </c>
      <c r="Q59" s="8">
        <f t="shared" si="24"/>
        <v>17.33692661398552</v>
      </c>
      <c r="R59" s="8">
        <f t="shared" si="25"/>
        <v>201.78989748709617</v>
      </c>
      <c r="S59" s="1">
        <f t="shared" si="26"/>
        <v>68.8754984344155</v>
      </c>
      <c r="T59" s="1">
        <f t="shared" si="27"/>
        <v>34.9258367032538</v>
      </c>
      <c r="U59" s="1">
        <f t="shared" si="28"/>
        <v>24.05534411175609</v>
      </c>
      <c r="V59" s="1">
        <f t="shared" si="29"/>
        <v>42.61889308314179</v>
      </c>
      <c r="W59" s="1">
        <f t="shared" si="30"/>
        <v>60.65164182717231</v>
      </c>
      <c r="X59" s="1">
        <f t="shared" si="31"/>
        <v>83.56466061359133</v>
      </c>
      <c r="Y59" s="1">
        <f t="shared" si="32"/>
        <v>50.68333864944753</v>
      </c>
      <c r="Z59" s="1">
        <f t="shared" si="33"/>
        <v>64.96654703007039</v>
      </c>
      <c r="AA59" s="1">
        <f t="shared" si="34"/>
        <v>70.68447100438239</v>
      </c>
      <c r="AB59" s="1">
        <f t="shared" si="35"/>
        <v>58.18208612434576</v>
      </c>
      <c r="AC59" s="1">
        <f t="shared" si="36"/>
        <v>41.12569979630797</v>
      </c>
      <c r="AD59" s="1">
        <f t="shared" si="37"/>
        <v>56.6640856416787</v>
      </c>
    </row>
    <row r="60" spans="1:30" ht="15.75">
      <c r="A60" s="17" t="s">
        <v>135</v>
      </c>
      <c r="B60" s="16" t="s">
        <v>68</v>
      </c>
      <c r="C60">
        <v>456920</v>
      </c>
      <c r="D60" s="9">
        <v>2917</v>
      </c>
      <c r="E60" s="9">
        <v>22713</v>
      </c>
      <c r="F60" s="10">
        <v>7.786424408639013</v>
      </c>
      <c r="G60" s="8">
        <v>6.384049724240567</v>
      </c>
      <c r="H60" s="8">
        <v>49.70892059879191</v>
      </c>
      <c r="I60">
        <v>4204</v>
      </c>
      <c r="J60">
        <v>82573</v>
      </c>
      <c r="K60" s="8">
        <v>19.641531874405327</v>
      </c>
      <c r="L60" s="8">
        <v>9.200735358487263</v>
      </c>
      <c r="M60" s="8">
        <v>180.7165368116957</v>
      </c>
      <c r="N60" s="1">
        <f t="shared" si="21"/>
        <v>7121</v>
      </c>
      <c r="O60" s="1">
        <f t="shared" si="22"/>
        <v>105286</v>
      </c>
      <c r="P60" s="8">
        <f t="shared" si="23"/>
        <v>14.785282965875579</v>
      </c>
      <c r="Q60" s="8">
        <f t="shared" si="24"/>
        <v>15.58478508272783</v>
      </c>
      <c r="R60" s="8">
        <f t="shared" si="25"/>
        <v>230.4254574104876</v>
      </c>
      <c r="S60" s="1">
        <f t="shared" si="26"/>
        <v>68.75039889741186</v>
      </c>
      <c r="T60" s="1">
        <f t="shared" si="27"/>
        <v>41.05450638222997</v>
      </c>
      <c r="U60" s="1">
        <f t="shared" si="28"/>
        <v>28.22513690314652</v>
      </c>
      <c r="V60" s="1">
        <f t="shared" si="29"/>
        <v>46.01001406092945</v>
      </c>
      <c r="W60" s="1">
        <f t="shared" si="30"/>
        <v>88.96610139301708</v>
      </c>
      <c r="X60" s="1">
        <f t="shared" si="31"/>
        <v>64.57777920926262</v>
      </c>
      <c r="Y60" s="1">
        <f t="shared" si="32"/>
        <v>57.45233252867128</v>
      </c>
      <c r="Z60" s="1">
        <f t="shared" si="33"/>
        <v>70.33207104365033</v>
      </c>
      <c r="AA60" s="1">
        <f t="shared" si="34"/>
        <v>89.78966348289775</v>
      </c>
      <c r="AB60" s="1">
        <f t="shared" si="35"/>
        <v>52.301963785277806</v>
      </c>
      <c r="AC60" s="1">
        <f t="shared" si="36"/>
        <v>46.96175727774799</v>
      </c>
      <c r="AD60" s="1">
        <f t="shared" si="37"/>
        <v>63.01779484864119</v>
      </c>
    </row>
    <row r="61" spans="1:30" ht="15.75">
      <c r="A61" s="17" t="s">
        <v>136</v>
      </c>
      <c r="B61" s="16" t="s">
        <v>69</v>
      </c>
      <c r="C61">
        <v>404499</v>
      </c>
      <c r="D61" s="9">
        <v>2573</v>
      </c>
      <c r="E61" s="9">
        <v>16863</v>
      </c>
      <c r="F61" s="10">
        <v>6.553828216090167</v>
      </c>
      <c r="G61" s="8">
        <v>6.36095515687307</v>
      </c>
      <c r="H61" s="8">
        <v>41.688607388398985</v>
      </c>
      <c r="I61">
        <v>4659</v>
      </c>
      <c r="J61">
        <v>49843</v>
      </c>
      <c r="K61" s="8">
        <v>10.698218501824426</v>
      </c>
      <c r="L61" s="8">
        <v>11.51795183671653</v>
      </c>
      <c r="M61" s="8">
        <v>123.22156544268341</v>
      </c>
      <c r="N61" s="1">
        <f t="shared" si="21"/>
        <v>7232</v>
      </c>
      <c r="O61" s="1">
        <f t="shared" si="22"/>
        <v>66706</v>
      </c>
      <c r="P61" s="8">
        <f t="shared" si="23"/>
        <v>9.223727876106194</v>
      </c>
      <c r="Q61" s="8">
        <f t="shared" si="24"/>
        <v>17.8789069935896</v>
      </c>
      <c r="R61" s="8">
        <f t="shared" si="25"/>
        <v>164.91017283108238</v>
      </c>
      <c r="S61" s="1">
        <f t="shared" si="26"/>
        <v>57.86716476196661</v>
      </c>
      <c r="T61" s="1">
        <f t="shared" si="27"/>
        <v>40.90598998521889</v>
      </c>
      <c r="U61" s="1">
        <f t="shared" si="28"/>
        <v>23.671136622260182</v>
      </c>
      <c r="V61" s="1">
        <f t="shared" si="29"/>
        <v>40.814763789815224</v>
      </c>
      <c r="W61" s="1">
        <f t="shared" si="30"/>
        <v>48.45746238348222</v>
      </c>
      <c r="X61" s="1">
        <f t="shared" si="31"/>
        <v>80.84177206208582</v>
      </c>
      <c r="Y61" s="1">
        <f t="shared" si="32"/>
        <v>39.173871287125685</v>
      </c>
      <c r="Z61" s="1">
        <f t="shared" si="33"/>
        <v>56.15770191089791</v>
      </c>
      <c r="AA61" s="1">
        <f t="shared" si="34"/>
        <v>56.01485098153838</v>
      </c>
      <c r="AB61" s="1">
        <f t="shared" si="35"/>
        <v>60.000952283610246</v>
      </c>
      <c r="AC61" s="1">
        <f t="shared" si="36"/>
        <v>33.60944400916823</v>
      </c>
      <c r="AD61" s="1">
        <f t="shared" si="37"/>
        <v>49.87508242477228</v>
      </c>
    </row>
    <row r="62" spans="1:254" ht="15.75">
      <c r="A62" s="17" t="s">
        <v>137</v>
      </c>
      <c r="B62" s="14" t="s">
        <v>70</v>
      </c>
      <c r="C62" s="2">
        <v>18224500</v>
      </c>
      <c r="D62" s="2">
        <v>357052</v>
      </c>
      <c r="E62" s="2">
        <v>4725151</v>
      </c>
      <c r="F62" s="15">
        <v>13.233789476042706</v>
      </c>
      <c r="G62" s="15">
        <v>19.591868089659524</v>
      </c>
      <c r="H62" s="15">
        <v>259.2746577409531</v>
      </c>
      <c r="I62">
        <v>338269</v>
      </c>
      <c r="J62">
        <v>8517492</v>
      </c>
      <c r="K62" s="8">
        <v>25.179641054900095</v>
      </c>
      <c r="L62" s="8">
        <v>18.561222530110566</v>
      </c>
      <c r="M62" s="8">
        <v>467.3649208483086</v>
      </c>
      <c r="N62" s="1">
        <f t="shared" si="21"/>
        <v>695321</v>
      </c>
      <c r="O62" s="1">
        <f t="shared" si="22"/>
        <v>13242643</v>
      </c>
      <c r="P62" s="8">
        <f t="shared" si="23"/>
        <v>19.0453660970976</v>
      </c>
      <c r="Q62" s="8">
        <f t="shared" si="24"/>
        <v>38.15309061977009</v>
      </c>
      <c r="R62" s="8">
        <f t="shared" si="25"/>
        <v>726.6395785892618</v>
      </c>
      <c r="S62" s="1">
        <f t="shared" si="26"/>
        <v>116.84802390078501</v>
      </c>
      <c r="T62" s="1">
        <f t="shared" si="27"/>
        <v>125.99126076237077</v>
      </c>
      <c r="U62" s="1">
        <f t="shared" si="28"/>
        <v>147.2182984885154</v>
      </c>
      <c r="V62" s="1">
        <f t="shared" si="29"/>
        <v>130.01919438389038</v>
      </c>
      <c r="W62" s="1">
        <f t="shared" si="30"/>
        <v>114.05090567549433</v>
      </c>
      <c r="X62" s="1">
        <f t="shared" si="31"/>
        <v>130.27681850427066</v>
      </c>
      <c r="Y62" s="1">
        <f t="shared" si="32"/>
        <v>148.58189138934068</v>
      </c>
      <c r="Z62" s="1">
        <f t="shared" si="33"/>
        <v>130.96987185636854</v>
      </c>
      <c r="AA62" s="1">
        <f t="shared" si="34"/>
        <v>115.66075649102147</v>
      </c>
      <c r="AB62" s="1">
        <f t="shared" si="35"/>
        <v>128.04036457988585</v>
      </c>
      <c r="AC62" s="1">
        <f t="shared" si="36"/>
        <v>148.0924542869579</v>
      </c>
      <c r="AD62" s="1">
        <f t="shared" si="37"/>
        <v>130.59785845262175</v>
      </c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30" ht="15.75">
      <c r="A63" s="17" t="s">
        <v>138</v>
      </c>
      <c r="B63" s="16" t="s">
        <v>71</v>
      </c>
      <c r="C63">
        <v>2446056</v>
      </c>
      <c r="D63" s="9">
        <v>25821</v>
      </c>
      <c r="E63" s="9">
        <v>202235</v>
      </c>
      <c r="F63" s="10">
        <v>7.8321908524069555</v>
      </c>
      <c r="G63" s="8">
        <v>10.556176964059695</v>
      </c>
      <c r="H63" s="8">
        <v>82.67799265429737</v>
      </c>
      <c r="I63">
        <v>33941</v>
      </c>
      <c r="J63">
        <v>473357</v>
      </c>
      <c r="K63" s="8">
        <v>13.946465926165994</v>
      </c>
      <c r="L63" s="8">
        <v>13.875806604591228</v>
      </c>
      <c r="M63" s="8">
        <v>193.5184640090006</v>
      </c>
      <c r="N63" s="1">
        <f t="shared" si="21"/>
        <v>59762</v>
      </c>
      <c r="O63" s="1">
        <f t="shared" si="22"/>
        <v>675592</v>
      </c>
      <c r="P63" s="8">
        <f t="shared" si="23"/>
        <v>11.304708677755094</v>
      </c>
      <c r="Q63" s="8">
        <f t="shared" si="24"/>
        <v>24.43198356865092</v>
      </c>
      <c r="R63" s="8">
        <f t="shared" si="25"/>
        <v>276.19645666329797</v>
      </c>
      <c r="S63" s="1">
        <f t="shared" si="26"/>
        <v>69.15449468002436</v>
      </c>
      <c r="T63" s="1">
        <f t="shared" si="27"/>
        <v>67.88459571318447</v>
      </c>
      <c r="U63" s="1">
        <f t="shared" si="28"/>
        <v>46.9452491310302</v>
      </c>
      <c r="V63" s="1">
        <f t="shared" si="29"/>
        <v>61.32811317474634</v>
      </c>
      <c r="W63" s="1">
        <f t="shared" si="30"/>
        <v>63.170363166956776</v>
      </c>
      <c r="X63" s="1">
        <f t="shared" si="31"/>
        <v>97.39099543115726</v>
      </c>
      <c r="Y63" s="1">
        <f t="shared" si="32"/>
        <v>61.52224550577633</v>
      </c>
      <c r="Z63" s="1">
        <f t="shared" si="33"/>
        <v>74.02786803463013</v>
      </c>
      <c r="AA63" s="1">
        <f t="shared" si="34"/>
        <v>68.65245597872894</v>
      </c>
      <c r="AB63" s="1">
        <f t="shared" si="35"/>
        <v>81.99283551406025</v>
      </c>
      <c r="AC63" s="1">
        <f t="shared" si="36"/>
        <v>56.29009530700184</v>
      </c>
      <c r="AD63" s="1">
        <f t="shared" si="37"/>
        <v>68.978462266597</v>
      </c>
    </row>
    <row r="64" spans="2:254" ht="15.75">
      <c r="B64" s="14" t="s">
        <v>72</v>
      </c>
      <c r="C64" s="2">
        <v>33374147</v>
      </c>
      <c r="D64" s="2">
        <v>518974</v>
      </c>
      <c r="E64" s="2">
        <v>5877714</v>
      </c>
      <c r="F64" s="15">
        <v>11.32564251773692</v>
      </c>
      <c r="G64" s="15">
        <v>15.550180203856597</v>
      </c>
      <c r="H64" s="15">
        <v>176.1157820752692</v>
      </c>
      <c r="I64">
        <v>475499</v>
      </c>
      <c r="J64">
        <v>10497851</v>
      </c>
      <c r="K64" s="8">
        <v>22.077545904407792</v>
      </c>
      <c r="L64" s="8">
        <v>14.247525187684946</v>
      </c>
      <c r="M64" s="8">
        <v>314.55039135532064</v>
      </c>
      <c r="N64" s="1">
        <f t="shared" si="21"/>
        <v>994473</v>
      </c>
      <c r="O64" s="1">
        <f t="shared" si="22"/>
        <v>16375565</v>
      </c>
      <c r="P64" s="8">
        <f t="shared" si="23"/>
        <v>16.466575764249004</v>
      </c>
      <c r="Q64" s="8">
        <f t="shared" si="24"/>
        <v>29.797705391541545</v>
      </c>
      <c r="R64" s="8">
        <f t="shared" si="25"/>
        <v>490.6661734305898</v>
      </c>
      <c r="S64" s="1">
        <f t="shared" si="26"/>
        <v>100</v>
      </c>
      <c r="T64" s="1">
        <f t="shared" si="27"/>
        <v>100</v>
      </c>
      <c r="U64" s="1">
        <f t="shared" si="28"/>
        <v>100</v>
      </c>
      <c r="V64" s="1">
        <f t="shared" si="29"/>
        <v>100</v>
      </c>
      <c r="W64" s="1">
        <f t="shared" si="30"/>
        <v>100</v>
      </c>
      <c r="X64" s="1">
        <f t="shared" si="31"/>
        <v>100</v>
      </c>
      <c r="Y64" s="1">
        <f t="shared" si="32"/>
        <v>100</v>
      </c>
      <c r="Z64" s="1">
        <f t="shared" si="33"/>
        <v>100</v>
      </c>
      <c r="AA64" s="1">
        <f t="shared" si="34"/>
        <v>100</v>
      </c>
      <c r="AB64" s="1">
        <f t="shared" si="35"/>
        <v>100</v>
      </c>
      <c r="AC64" s="1">
        <f t="shared" si="36"/>
        <v>100</v>
      </c>
      <c r="AD64" s="1">
        <f t="shared" si="37"/>
        <v>100</v>
      </c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30" ht="15.75">
      <c r="A65" s="17" t="s">
        <v>139</v>
      </c>
      <c r="B65" s="7" t="s">
        <v>73</v>
      </c>
      <c r="C65">
        <f>SUM(C48:C55)</f>
        <v>5749080</v>
      </c>
      <c r="D65">
        <f>SUM(D48:D55)</f>
        <v>147022</v>
      </c>
      <c r="E65">
        <f>SUM(E48:E55)</f>
        <v>2355697</v>
      </c>
      <c r="F65" s="8">
        <f>E65/D65</f>
        <v>16.022751697024933</v>
      </c>
      <c r="G65" s="8">
        <f>D65/C65*1000</f>
        <v>25.57313517988965</v>
      </c>
      <c r="H65" s="8">
        <f>E65/C65*1000</f>
        <v>409.75199510182495</v>
      </c>
      <c r="I65">
        <f>SUM(I48:I55)</f>
        <v>123333</v>
      </c>
      <c r="J65">
        <f>SUM(J48:J55)</f>
        <v>5841029</v>
      </c>
      <c r="K65" s="8">
        <f>J65/I65</f>
        <v>47.35982259411512</v>
      </c>
      <c r="L65" s="8">
        <f aca="true" t="shared" si="38" ref="L65:M69">I65/$C65*1000</f>
        <v>21.452649815274793</v>
      </c>
      <c r="M65" s="8">
        <f t="shared" si="38"/>
        <v>1015.9936894250907</v>
      </c>
      <c r="N65" s="1">
        <f t="shared" si="21"/>
        <v>270355</v>
      </c>
      <c r="O65" s="1">
        <f t="shared" si="22"/>
        <v>8196726</v>
      </c>
      <c r="P65" s="8">
        <f t="shared" si="23"/>
        <v>30.31838138743504</v>
      </c>
      <c r="Q65" s="8">
        <f t="shared" si="24"/>
        <v>47.02578499516444</v>
      </c>
      <c r="R65" s="8">
        <f t="shared" si="25"/>
        <v>1425.7456845269157</v>
      </c>
      <c r="S65" s="1">
        <f t="shared" si="26"/>
        <v>141.47322478112778</v>
      </c>
      <c r="T65" s="1">
        <f t="shared" si="27"/>
        <v>164.45555514235946</v>
      </c>
      <c r="U65" s="1">
        <f t="shared" si="28"/>
        <v>232.66057719160182</v>
      </c>
      <c r="V65" s="1">
        <f t="shared" si="29"/>
        <v>179.5297857050297</v>
      </c>
      <c r="W65" s="1">
        <f t="shared" si="30"/>
        <v>214.51579264822053</v>
      </c>
      <c r="X65" s="1">
        <f t="shared" si="31"/>
        <v>150.57106081705825</v>
      </c>
      <c r="Y65" s="1">
        <f t="shared" si="32"/>
        <v>322.99870461054667</v>
      </c>
      <c r="Z65" s="1">
        <f t="shared" si="33"/>
        <v>229.36185269194183</v>
      </c>
      <c r="AA65" s="1">
        <f t="shared" si="34"/>
        <v>184.1207414431605</v>
      </c>
      <c r="AB65" s="1">
        <f t="shared" si="35"/>
        <v>157.816799573142</v>
      </c>
      <c r="AC65" s="1">
        <f t="shared" si="36"/>
        <v>290.57346149593565</v>
      </c>
      <c r="AD65" s="1">
        <f t="shared" si="37"/>
        <v>210.8370008374127</v>
      </c>
    </row>
    <row r="66" spans="1:30" ht="15.75">
      <c r="A66" s="17" t="s">
        <v>140</v>
      </c>
      <c r="B66" s="7" t="s">
        <v>74</v>
      </c>
      <c r="C66">
        <f>SUM(C56:C58)</f>
        <v>7016531</v>
      </c>
      <c r="D66">
        <f>SUM(D56:D58)</f>
        <v>179571</v>
      </c>
      <c r="E66">
        <f>SUM(E56:E58)</f>
        <v>2135105</v>
      </c>
      <c r="F66" s="8">
        <f>E66/D66</f>
        <v>11.890032354890266</v>
      </c>
      <c r="G66" s="8">
        <f>D66/C66*1000</f>
        <v>25.592561338359367</v>
      </c>
      <c r="H66" s="8">
        <f>E66/C66*1000</f>
        <v>304.29638235760666</v>
      </c>
      <c r="I66">
        <f>SUM(I56:I58)</f>
        <v>151336</v>
      </c>
      <c r="J66">
        <f>SUM(J56:J58)</f>
        <v>1811097</v>
      </c>
      <c r="K66" s="8">
        <f>J66/I66</f>
        <v>11.967390442459164</v>
      </c>
      <c r="L66" s="8">
        <f t="shared" si="38"/>
        <v>21.568493034520905</v>
      </c>
      <c r="M66" s="8">
        <f t="shared" si="38"/>
        <v>258.11857739957253</v>
      </c>
      <c r="N66" s="1">
        <f t="shared" si="21"/>
        <v>330907</v>
      </c>
      <c r="O66" s="1">
        <f t="shared" si="22"/>
        <v>3946202</v>
      </c>
      <c r="P66" s="8">
        <f t="shared" si="23"/>
        <v>11.925411067157842</v>
      </c>
      <c r="Q66" s="8">
        <f t="shared" si="24"/>
        <v>47.16105437288028</v>
      </c>
      <c r="R66" s="8">
        <f t="shared" si="25"/>
        <v>562.4149597571792</v>
      </c>
      <c r="S66" s="1">
        <f t="shared" si="26"/>
        <v>104.98329199663033</v>
      </c>
      <c r="T66" s="1">
        <f t="shared" si="27"/>
        <v>164.58048075875135</v>
      </c>
      <c r="U66" s="1">
        <f t="shared" si="28"/>
        <v>172.78200668441798</v>
      </c>
      <c r="V66" s="1">
        <f t="shared" si="29"/>
        <v>147.4485931465999</v>
      </c>
      <c r="W66" s="1">
        <f t="shared" si="30"/>
        <v>54.20616265175501</v>
      </c>
      <c r="X66" s="1">
        <f t="shared" si="31"/>
        <v>151.38413689672888</v>
      </c>
      <c r="Y66" s="1">
        <f t="shared" si="32"/>
        <v>82.05953147519631</v>
      </c>
      <c r="Z66" s="1">
        <f t="shared" si="33"/>
        <v>95.8832770078934</v>
      </c>
      <c r="AA66" s="1">
        <f t="shared" si="34"/>
        <v>72.42192449658782</v>
      </c>
      <c r="AB66" s="1">
        <f t="shared" si="35"/>
        <v>158.2707586144118</v>
      </c>
      <c r="AC66" s="1">
        <f t="shared" si="36"/>
        <v>114.62272930390604</v>
      </c>
      <c r="AD66" s="1">
        <f t="shared" si="37"/>
        <v>115.10513747163522</v>
      </c>
    </row>
    <row r="67" spans="1:30" ht="15.75">
      <c r="A67" s="17" t="s">
        <v>141</v>
      </c>
      <c r="B67" s="7" t="s">
        <v>75</v>
      </c>
      <c r="C67">
        <f>SUM(C59:C61)</f>
        <v>5458889</v>
      </c>
      <c r="D67">
        <f>SUM(D59:D61)</f>
        <v>30459</v>
      </c>
      <c r="E67">
        <f>SUM(E59:E61)</f>
        <v>234349</v>
      </c>
      <c r="F67" s="8">
        <f>E67/D67</f>
        <v>7.6939164122262715</v>
      </c>
      <c r="G67" s="8">
        <f>D67/C67*1000</f>
        <v>5.579706786490804</v>
      </c>
      <c r="H67" s="8">
        <f>E67/C67*1000</f>
        <v>42.9297976199919</v>
      </c>
      <c r="I67">
        <f>SUM(I59:I61)</f>
        <v>63600</v>
      </c>
      <c r="J67">
        <f>SUM(J59:J61)</f>
        <v>865366</v>
      </c>
      <c r="K67" s="8">
        <f>J67/I67</f>
        <v>13.606383647798742</v>
      </c>
      <c r="L67" s="8">
        <f t="shared" si="38"/>
        <v>11.650722335625437</v>
      </c>
      <c r="M67" s="8">
        <f t="shared" si="38"/>
        <v>158.5241978724975</v>
      </c>
      <c r="N67" s="1">
        <f t="shared" si="21"/>
        <v>94059</v>
      </c>
      <c r="O67" s="1">
        <f t="shared" si="22"/>
        <v>1099715</v>
      </c>
      <c r="P67" s="8">
        <f t="shared" si="23"/>
        <v>11.691757301268353</v>
      </c>
      <c r="Q67" s="8">
        <f t="shared" si="24"/>
        <v>17.230429122116238</v>
      </c>
      <c r="R67" s="8">
        <f t="shared" si="25"/>
        <v>201.4539954924894</v>
      </c>
      <c r="S67" s="1">
        <f t="shared" si="26"/>
        <v>67.93359758774783</v>
      </c>
      <c r="T67" s="1">
        <f t="shared" si="27"/>
        <v>35.88194293148437</v>
      </c>
      <c r="U67" s="1">
        <f t="shared" si="28"/>
        <v>24.375894717739925</v>
      </c>
      <c r="V67" s="1">
        <f t="shared" si="29"/>
        <v>42.73047841232404</v>
      </c>
      <c r="W67" s="1">
        <f t="shared" si="30"/>
        <v>61.62996424834619</v>
      </c>
      <c r="X67" s="1">
        <f t="shared" si="31"/>
        <v>81.77365670282097</v>
      </c>
      <c r="Y67" s="1">
        <f t="shared" si="32"/>
        <v>50.39707539051391</v>
      </c>
      <c r="Z67" s="1">
        <f t="shared" si="33"/>
        <v>64.6002321138937</v>
      </c>
      <c r="AA67" s="1">
        <f t="shared" si="34"/>
        <v>71.00296666810729</v>
      </c>
      <c r="AB67" s="1">
        <f t="shared" si="35"/>
        <v>57.82468447052743</v>
      </c>
      <c r="AC67" s="1">
        <f t="shared" si="36"/>
        <v>41.05724144054681</v>
      </c>
      <c r="AD67" s="1">
        <f t="shared" si="37"/>
        <v>56.62829752639385</v>
      </c>
    </row>
    <row r="68" spans="2:30" ht="15.75">
      <c r="B68" s="16" t="s">
        <v>56</v>
      </c>
      <c r="C68">
        <v>1681697</v>
      </c>
      <c r="D68" s="9">
        <v>58042</v>
      </c>
      <c r="E68" s="9">
        <v>1465362</v>
      </c>
      <c r="F68" s="10">
        <v>25.246580062713207</v>
      </c>
      <c r="G68" s="8">
        <v>34.51394632921388</v>
      </c>
      <c r="H68" s="8">
        <v>871.359109280685</v>
      </c>
      <c r="I68">
        <v>50697</v>
      </c>
      <c r="J68">
        <v>4574871</v>
      </c>
      <c r="K68" s="8">
        <f>J68/I68</f>
        <v>90.23948162613172</v>
      </c>
      <c r="L68" s="8">
        <f t="shared" si="38"/>
        <v>30.146334327765345</v>
      </c>
      <c r="M68" s="8">
        <f t="shared" si="38"/>
        <v>2720.389582665605</v>
      </c>
      <c r="N68" s="1">
        <f t="shared" si="21"/>
        <v>108739</v>
      </c>
      <c r="O68" s="1">
        <f t="shared" si="22"/>
        <v>6040233</v>
      </c>
      <c r="P68" s="8">
        <f t="shared" si="23"/>
        <v>55.54799106116481</v>
      </c>
      <c r="Q68" s="8">
        <f t="shared" si="24"/>
        <v>64.66028065697924</v>
      </c>
      <c r="R68" s="8">
        <f t="shared" si="25"/>
        <v>3591.74869194629</v>
      </c>
      <c r="S68" s="1">
        <f t="shared" si="26"/>
        <v>222.91521229965463</v>
      </c>
      <c r="T68" s="1">
        <f t="shared" si="27"/>
        <v>221.95206664327972</v>
      </c>
      <c r="U68" s="1">
        <f t="shared" si="28"/>
        <v>494.76492056133804</v>
      </c>
      <c r="V68" s="1">
        <f t="shared" si="29"/>
        <v>313.2107331680908</v>
      </c>
      <c r="W68" s="1">
        <f t="shared" si="30"/>
        <v>408.73873399178564</v>
      </c>
      <c r="X68" s="1">
        <f t="shared" si="31"/>
        <v>211.58997040287923</v>
      </c>
      <c r="Y68" s="1">
        <f t="shared" si="32"/>
        <v>864.8501662783225</v>
      </c>
      <c r="Z68" s="1">
        <f t="shared" si="33"/>
        <v>495.05962355766246</v>
      </c>
      <c r="AA68" s="1">
        <f t="shared" si="34"/>
        <v>337.3378403405913</v>
      </c>
      <c r="AB68" s="1">
        <f t="shared" si="35"/>
        <v>216.99751644411478</v>
      </c>
      <c r="AC68" s="1">
        <f t="shared" si="36"/>
        <v>732.0147355652963</v>
      </c>
      <c r="AD68" s="1">
        <f t="shared" si="37"/>
        <v>428.7833641166674</v>
      </c>
    </row>
    <row r="69" spans="2:30" ht="15.75">
      <c r="B69" s="7" t="s">
        <v>76</v>
      </c>
      <c r="C69">
        <f>SUM(C49:C55)</f>
        <v>4067383</v>
      </c>
      <c r="D69">
        <f>SUM(D49:D55)</f>
        <v>88980</v>
      </c>
      <c r="E69">
        <f>SUM(E49:E55)</f>
        <v>890335</v>
      </c>
      <c r="F69" s="8">
        <f>E69/D69</f>
        <v>10.006012587098224</v>
      </c>
      <c r="G69" s="8">
        <f>D69/C69*1000</f>
        <v>21.876474381684737</v>
      </c>
      <c r="H69" s="8">
        <f>E69/C69*1000</f>
        <v>218.8962780244693</v>
      </c>
      <c r="I69">
        <f>SUM(I49:I55)</f>
        <v>72636</v>
      </c>
      <c r="J69">
        <f>SUM(J49:J55)</f>
        <v>1266158</v>
      </c>
      <c r="K69" s="8">
        <f>J69/I69</f>
        <v>17.431549094113112</v>
      </c>
      <c r="L69" s="8">
        <f t="shared" si="38"/>
        <v>17.858165803417084</v>
      </c>
      <c r="M69" s="8">
        <f t="shared" si="38"/>
        <v>311.2954939330769</v>
      </c>
      <c r="N69" s="1">
        <f t="shared" si="21"/>
        <v>161616</v>
      </c>
      <c r="O69" s="1">
        <f t="shared" si="22"/>
        <v>2156493</v>
      </c>
      <c r="P69" s="8">
        <f t="shared" si="23"/>
        <v>13.34331378081378</v>
      </c>
      <c r="Q69" s="8">
        <f t="shared" si="24"/>
        <v>39.734640185101824</v>
      </c>
      <c r="R69" s="8">
        <f t="shared" si="25"/>
        <v>530.1917719575462</v>
      </c>
      <c r="S69" s="1">
        <f t="shared" si="26"/>
        <v>88.34829963446185</v>
      </c>
      <c r="T69" s="1">
        <f t="shared" si="27"/>
        <v>140.6830923815221</v>
      </c>
      <c r="U69" s="1">
        <f t="shared" si="28"/>
        <v>124.29111999225393</v>
      </c>
      <c r="V69" s="1">
        <f t="shared" si="29"/>
        <v>117.77417066941263</v>
      </c>
      <c r="W69" s="1">
        <f t="shared" si="30"/>
        <v>78.95600883172843</v>
      </c>
      <c r="X69" s="1">
        <f t="shared" si="31"/>
        <v>125.3422300937783</v>
      </c>
      <c r="Y69" s="1">
        <f t="shared" si="32"/>
        <v>98.96522226272897</v>
      </c>
      <c r="Z69" s="1">
        <f t="shared" si="33"/>
        <v>101.08782039607856</v>
      </c>
      <c r="AA69" s="1">
        <f t="shared" si="34"/>
        <v>81.03271725615099</v>
      </c>
      <c r="AB69" s="1">
        <f t="shared" si="35"/>
        <v>133.3479865747683</v>
      </c>
      <c r="AC69" s="1">
        <f t="shared" si="36"/>
        <v>108.05549692790217</v>
      </c>
      <c r="AD69" s="1">
        <f t="shared" si="37"/>
        <v>107.4787335862738</v>
      </c>
    </row>
    <row r="70" spans="6:22" ht="15.75">
      <c r="F70" s="8"/>
      <c r="G70" s="8"/>
      <c r="H70" s="8"/>
      <c r="I70" s="8"/>
      <c r="J70" s="8"/>
      <c r="K70" s="8"/>
      <c r="L70" s="8"/>
      <c r="M70" s="8"/>
      <c r="N70" s="1"/>
      <c r="O70" s="1"/>
      <c r="P70" s="8"/>
      <c r="Q70" s="8"/>
      <c r="R70" s="8"/>
      <c r="S70" s="1"/>
      <c r="T70" s="1"/>
      <c r="U70" s="1"/>
      <c r="V70" s="1"/>
    </row>
    <row r="71" spans="2:30" ht="15.75">
      <c r="B71" s="7" t="s">
        <v>16</v>
      </c>
      <c r="C71">
        <v>186945</v>
      </c>
      <c r="D71" s="9">
        <v>6577</v>
      </c>
      <c r="E71" s="9">
        <v>112847</v>
      </c>
      <c r="F71" s="10">
        <v>17.157822715523796</v>
      </c>
      <c r="G71" s="8">
        <v>35.18147048597181</v>
      </c>
      <c r="H71" s="8">
        <v>603.6374334697371</v>
      </c>
      <c r="I71">
        <v>8358</v>
      </c>
      <c r="J71">
        <v>280149</v>
      </c>
      <c r="K71" s="8">
        <f aca="true" t="shared" si="39" ref="K71:K78">J71/I71</f>
        <v>33.518664752333095</v>
      </c>
      <c r="L71" s="8">
        <f aca="true" t="shared" si="40" ref="L71:M78">I71/$C71*1000</f>
        <v>44.708336676562624</v>
      </c>
      <c r="M71" s="8">
        <f t="shared" si="40"/>
        <v>1498.5637486961405</v>
      </c>
      <c r="N71" s="1">
        <f aca="true" t="shared" si="41" ref="N71:O78">D71+I71</f>
        <v>14935</v>
      </c>
      <c r="O71" s="1">
        <f t="shared" si="41"/>
        <v>392996</v>
      </c>
      <c r="P71" s="8">
        <f aca="true" t="shared" si="42" ref="P71:P78">O71/N71</f>
        <v>26.313759625041847</v>
      </c>
      <c r="Q71" s="8">
        <f aca="true" t="shared" si="43" ref="Q71:Q78">N71/C71*1000</f>
        <v>79.88980716253444</v>
      </c>
      <c r="R71" s="8">
        <f aca="true" t="shared" si="44" ref="R71:R78">O71/C71*1000</f>
        <v>2102.2011821658775</v>
      </c>
      <c r="S71" s="1">
        <f aca="true" t="shared" si="45" ref="S71:U78">F71/F$64*100</f>
        <v>151.4953583309131</v>
      </c>
      <c r="T71" s="1">
        <f t="shared" si="45"/>
        <v>226.24477674700168</v>
      </c>
      <c r="U71" s="1">
        <f t="shared" si="45"/>
        <v>342.75033523784464</v>
      </c>
      <c r="V71" s="1">
        <f aca="true" t="shared" si="46" ref="V71:V78">AVERAGEA(S71:U71)</f>
        <v>240.16349010525315</v>
      </c>
      <c r="W71" s="1">
        <f aca="true" t="shared" si="47" ref="W71:Y78">K71/K$64*100</f>
        <v>151.8224212847909</v>
      </c>
      <c r="X71" s="1">
        <f t="shared" si="47"/>
        <v>313.79721100761356</v>
      </c>
      <c r="Y71" s="1">
        <f t="shared" si="47"/>
        <v>476.4145236759033</v>
      </c>
      <c r="Z71" s="1">
        <f aca="true" t="shared" si="48" ref="Z71:Z78">AVERAGEA(W71:Y71)</f>
        <v>314.01138532276923</v>
      </c>
      <c r="AA71" s="1">
        <f aca="true" t="shared" si="49" ref="AA71:AC78">P71/P$64*100</f>
        <v>159.80104183027726</v>
      </c>
      <c r="AB71" s="1">
        <f t="shared" si="49"/>
        <v>268.10724555056566</v>
      </c>
      <c r="AC71" s="1">
        <f t="shared" si="49"/>
        <v>428.43817161226366</v>
      </c>
      <c r="AD71" s="1">
        <f aca="true" t="shared" si="50" ref="AD71:AD78">AVERAGEA(AA71:AC71)</f>
        <v>285.44881966436884</v>
      </c>
    </row>
    <row r="72" spans="1:30" ht="15.75">
      <c r="A72" s="17" t="s">
        <v>146</v>
      </c>
      <c r="B72" s="7" t="s">
        <v>77</v>
      </c>
      <c r="C72">
        <f>SUM(C7:C14)</f>
        <v>3391058</v>
      </c>
      <c r="D72">
        <f>SUM(D7:D14)</f>
        <v>33300</v>
      </c>
      <c r="E72">
        <f>SUM(E7:E14)</f>
        <v>261681</v>
      </c>
      <c r="F72" s="8">
        <f>E72/D72</f>
        <v>7.858288288288288</v>
      </c>
      <c r="G72" s="8">
        <f>D72/C72*1000</f>
        <v>9.819944100041933</v>
      </c>
      <c r="H72" s="8">
        <f>E72/C72*1000</f>
        <v>77.16795171300521</v>
      </c>
      <c r="I72">
        <f>SUM(I7:I14)</f>
        <v>20739</v>
      </c>
      <c r="J72">
        <f>SUM(J7:J14)</f>
        <v>345225</v>
      </c>
      <c r="K72" s="8">
        <f t="shared" si="39"/>
        <v>16.64617387530739</v>
      </c>
      <c r="L72" s="8">
        <f t="shared" si="40"/>
        <v>6.115790411134224</v>
      </c>
      <c r="M72" s="8">
        <f t="shared" si="40"/>
        <v>101.80451056867798</v>
      </c>
      <c r="N72" s="1">
        <f t="shared" si="41"/>
        <v>54039</v>
      </c>
      <c r="O72" s="1">
        <f t="shared" si="41"/>
        <v>606906</v>
      </c>
      <c r="P72" s="8">
        <f t="shared" si="42"/>
        <v>11.230888802531505</v>
      </c>
      <c r="Q72" s="8">
        <f t="shared" si="43"/>
        <v>15.935734511176157</v>
      </c>
      <c r="R72" s="8">
        <f t="shared" si="44"/>
        <v>178.97246228168316</v>
      </c>
      <c r="S72" s="1">
        <f t="shared" si="45"/>
        <v>69.38492254175902</v>
      </c>
      <c r="T72" s="1">
        <f t="shared" si="45"/>
        <v>63.150034091608084</v>
      </c>
      <c r="U72" s="1">
        <f t="shared" si="45"/>
        <v>43.8166022395567</v>
      </c>
      <c r="V72" s="1">
        <f t="shared" si="46"/>
        <v>58.78385295764127</v>
      </c>
      <c r="W72" s="1">
        <f t="shared" si="47"/>
        <v>75.39866046426825</v>
      </c>
      <c r="X72" s="1">
        <f t="shared" si="47"/>
        <v>42.92528232496473</v>
      </c>
      <c r="Y72" s="1">
        <f t="shared" si="47"/>
        <v>32.36508787352871</v>
      </c>
      <c r="Z72" s="1">
        <f t="shared" si="48"/>
        <v>50.22967688758723</v>
      </c>
      <c r="AA72" s="1">
        <f t="shared" si="49"/>
        <v>68.20415466654075</v>
      </c>
      <c r="AB72" s="1">
        <f t="shared" si="49"/>
        <v>53.47973711995863</v>
      </c>
      <c r="AC72" s="1">
        <f t="shared" si="49"/>
        <v>36.47540262055599</v>
      </c>
      <c r="AD72" s="1">
        <f t="shared" si="50"/>
        <v>52.71976480235179</v>
      </c>
    </row>
    <row r="73" spans="1:30" ht="15.75">
      <c r="A73" s="17" t="s">
        <v>142</v>
      </c>
      <c r="B73" s="7" t="s">
        <v>78</v>
      </c>
      <c r="C73">
        <f>SUM(C15:C18)</f>
        <v>1814229</v>
      </c>
      <c r="D73">
        <f>SUM(D15:D18)</f>
        <v>26221</v>
      </c>
      <c r="E73">
        <f>SUM(E15:E18)</f>
        <v>189977</v>
      </c>
      <c r="F73" s="8">
        <f>E73/D73</f>
        <v>7.245223294306091</v>
      </c>
      <c r="G73" s="8">
        <f>D73/C73*1000</f>
        <v>14.45297148265186</v>
      </c>
      <c r="H73" s="8">
        <f>E73/C73*1000</f>
        <v>104.71500565805088</v>
      </c>
      <c r="I73">
        <f>SUM(I15:I18)</f>
        <v>16632</v>
      </c>
      <c r="J73">
        <f>SUM(J15:J18)</f>
        <v>248625</v>
      </c>
      <c r="K73" s="8">
        <f t="shared" si="39"/>
        <v>14.948593073593074</v>
      </c>
      <c r="L73" s="8">
        <f t="shared" si="40"/>
        <v>9.16753067005323</v>
      </c>
      <c r="M73" s="8">
        <f t="shared" si="40"/>
        <v>137.04168547630977</v>
      </c>
      <c r="N73" s="1">
        <f t="shared" si="41"/>
        <v>42853</v>
      </c>
      <c r="O73" s="1">
        <f t="shared" si="41"/>
        <v>438602</v>
      </c>
      <c r="P73" s="8">
        <f t="shared" si="42"/>
        <v>10.235036053485171</v>
      </c>
      <c r="Q73" s="8">
        <f t="shared" si="43"/>
        <v>23.62050215270509</v>
      </c>
      <c r="R73" s="8">
        <f t="shared" si="44"/>
        <v>241.75669113436066</v>
      </c>
      <c r="S73" s="1">
        <f t="shared" si="45"/>
        <v>63.97185221906355</v>
      </c>
      <c r="T73" s="1">
        <f t="shared" si="45"/>
        <v>92.94407713080638</v>
      </c>
      <c r="U73" s="1">
        <f t="shared" si="45"/>
        <v>59.4580476684919</v>
      </c>
      <c r="V73" s="1">
        <f t="shared" si="46"/>
        <v>72.12465900612061</v>
      </c>
      <c r="W73" s="1">
        <f t="shared" si="47"/>
        <v>67.70948699786683</v>
      </c>
      <c r="X73" s="1">
        <f t="shared" si="47"/>
        <v>64.34472337678207</v>
      </c>
      <c r="Y73" s="1">
        <f t="shared" si="47"/>
        <v>43.56748210861563</v>
      </c>
      <c r="Z73" s="1">
        <f t="shared" si="48"/>
        <v>58.54056416108818</v>
      </c>
      <c r="AA73" s="1">
        <f t="shared" si="49"/>
        <v>62.1564325213668</v>
      </c>
      <c r="AB73" s="1">
        <f t="shared" si="49"/>
        <v>79.26953381923853</v>
      </c>
      <c r="AC73" s="1">
        <f t="shared" si="49"/>
        <v>49.271114298357034</v>
      </c>
      <c r="AD73" s="1">
        <f t="shared" si="50"/>
        <v>63.56569354632078</v>
      </c>
    </row>
    <row r="74" spans="1:30" ht="15.75">
      <c r="A74" s="17" t="s">
        <v>143</v>
      </c>
      <c r="B74" s="7" t="s">
        <v>79</v>
      </c>
      <c r="C74">
        <f>SUM(C19:C22)</f>
        <v>1651171</v>
      </c>
      <c r="D74">
        <f>SUM(D19:D22)</f>
        <v>20987</v>
      </c>
      <c r="E74">
        <f>SUM(E19:E22)</f>
        <v>104111</v>
      </c>
      <c r="F74" s="8">
        <f>E74/D74</f>
        <v>4.960737599466336</v>
      </c>
      <c r="G74" s="8">
        <f>D74/C74*1000</f>
        <v>12.71037342588987</v>
      </c>
      <c r="H74" s="8">
        <f>E74/C74*1000</f>
        <v>63.05282735706962</v>
      </c>
      <c r="I74">
        <f>SUM(I19:I22)</f>
        <v>17052</v>
      </c>
      <c r="J74">
        <f>SUM(J19:J22)</f>
        <v>151159</v>
      </c>
      <c r="K74" s="8">
        <f t="shared" si="39"/>
        <v>8.864590663851748</v>
      </c>
      <c r="L74" s="8">
        <f t="shared" si="40"/>
        <v>10.32721626046</v>
      </c>
      <c r="M74" s="8">
        <f t="shared" si="40"/>
        <v>91.54654484605167</v>
      </c>
      <c r="N74" s="1">
        <f t="shared" si="41"/>
        <v>38039</v>
      </c>
      <c r="O74" s="1">
        <f t="shared" si="41"/>
        <v>255270</v>
      </c>
      <c r="P74" s="8">
        <f t="shared" si="42"/>
        <v>6.710744236178659</v>
      </c>
      <c r="Q74" s="8">
        <f t="shared" si="43"/>
        <v>23.03758968634987</v>
      </c>
      <c r="R74" s="8">
        <f t="shared" si="44"/>
        <v>154.5993722031213</v>
      </c>
      <c r="S74" s="1">
        <f t="shared" si="45"/>
        <v>43.8009374893954</v>
      </c>
      <c r="T74" s="1">
        <f t="shared" si="45"/>
        <v>81.7377886253535</v>
      </c>
      <c r="U74" s="1">
        <f t="shared" si="45"/>
        <v>35.80191770100524</v>
      </c>
      <c r="V74" s="1">
        <f t="shared" si="46"/>
        <v>53.78021460525138</v>
      </c>
      <c r="W74" s="1">
        <f t="shared" si="47"/>
        <v>40.15206537100634</v>
      </c>
      <c r="X74" s="1">
        <f t="shared" si="47"/>
        <v>72.48428147638215</v>
      </c>
      <c r="Y74" s="1">
        <f t="shared" si="47"/>
        <v>29.103936082101196</v>
      </c>
      <c r="Z74" s="1">
        <f t="shared" si="48"/>
        <v>47.24676097649657</v>
      </c>
      <c r="AA74" s="1">
        <f t="shared" si="49"/>
        <v>40.75373248364438</v>
      </c>
      <c r="AB74" s="1">
        <f t="shared" si="49"/>
        <v>77.31330108689974</v>
      </c>
      <c r="AC74" s="1">
        <f t="shared" si="49"/>
        <v>31.508055899229642</v>
      </c>
      <c r="AD74" s="1">
        <f t="shared" si="50"/>
        <v>49.85836315659125</v>
      </c>
    </row>
    <row r="75" spans="1:30" ht="15.75">
      <c r="A75" s="17" t="s">
        <v>144</v>
      </c>
      <c r="B75" s="7" t="s">
        <v>80</v>
      </c>
      <c r="C75">
        <f>SUM(C23:C26)</f>
        <v>1343386</v>
      </c>
      <c r="D75">
        <f>SUM(D23:D26)</f>
        <v>10348</v>
      </c>
      <c r="E75">
        <f>SUM(E23:E26)</f>
        <v>54464</v>
      </c>
      <c r="F75" s="8">
        <f>E75/D75</f>
        <v>5.263239273289525</v>
      </c>
      <c r="G75" s="8">
        <f>D75/C75*1000</f>
        <v>7.702923805964927</v>
      </c>
      <c r="H75" s="8">
        <f>E75/C75*1000</f>
        <v>40.54233109471142</v>
      </c>
      <c r="I75">
        <f>SUM(I23:I26)</f>
        <v>10578</v>
      </c>
      <c r="J75">
        <f>SUM(J23:J26)</f>
        <v>108209</v>
      </c>
      <c r="K75" s="8">
        <f t="shared" si="39"/>
        <v>10.229627528833428</v>
      </c>
      <c r="L75" s="8">
        <f t="shared" si="40"/>
        <v>7.874132974439216</v>
      </c>
      <c r="M75" s="8">
        <f t="shared" si="40"/>
        <v>80.54944744101844</v>
      </c>
      <c r="N75" s="1">
        <f t="shared" si="41"/>
        <v>20926</v>
      </c>
      <c r="O75" s="1">
        <f t="shared" si="41"/>
        <v>162673</v>
      </c>
      <c r="P75" s="8">
        <f t="shared" si="42"/>
        <v>7.7737264646850806</v>
      </c>
      <c r="Q75" s="8">
        <f t="shared" si="43"/>
        <v>15.577056780404144</v>
      </c>
      <c r="R75" s="8">
        <f t="shared" si="44"/>
        <v>121.09177853572986</v>
      </c>
      <c r="S75" s="1">
        <f t="shared" si="45"/>
        <v>46.47188241238273</v>
      </c>
      <c r="T75" s="1">
        <f t="shared" si="45"/>
        <v>49.53591344269134</v>
      </c>
      <c r="U75" s="1">
        <f t="shared" si="45"/>
        <v>23.020271446987213</v>
      </c>
      <c r="V75" s="1">
        <f t="shared" si="46"/>
        <v>39.67602243402043</v>
      </c>
      <c r="W75" s="1">
        <f t="shared" si="47"/>
        <v>46.33498475385834</v>
      </c>
      <c r="X75" s="1">
        <f t="shared" si="47"/>
        <v>55.26667172517327</v>
      </c>
      <c r="Y75" s="1">
        <f t="shared" si="47"/>
        <v>25.607803917823972</v>
      </c>
      <c r="Z75" s="1">
        <f t="shared" si="48"/>
        <v>42.40315346561853</v>
      </c>
      <c r="AA75" s="1">
        <f t="shared" si="49"/>
        <v>47.20912578292575</v>
      </c>
      <c r="AB75" s="1">
        <f t="shared" si="49"/>
        <v>52.27602788779128</v>
      </c>
      <c r="AC75" s="1">
        <f t="shared" si="49"/>
        <v>24.67905575986473</v>
      </c>
      <c r="AD75" s="1">
        <f t="shared" si="50"/>
        <v>41.38806981019392</v>
      </c>
    </row>
    <row r="76" spans="1:30" ht="15.75">
      <c r="A76" s="17" t="s">
        <v>145</v>
      </c>
      <c r="B76" s="7" t="s">
        <v>81</v>
      </c>
      <c r="C76">
        <f>SUM(C27:C31)</f>
        <v>1540049</v>
      </c>
      <c r="D76">
        <f>SUM(D27:D31)</f>
        <v>20109</v>
      </c>
      <c r="E76">
        <f>SUM(E27:E31)</f>
        <v>94309</v>
      </c>
      <c r="F76" s="8">
        <f>E76/D76</f>
        <v>4.689890098960665</v>
      </c>
      <c r="G76" s="8">
        <f>D76/C76*1000</f>
        <v>13.05737674580484</v>
      </c>
      <c r="H76" s="8">
        <f>E76/C76*1000</f>
        <v>61.23766191854935</v>
      </c>
      <c r="I76">
        <f>SUM(I27:I31)</f>
        <v>14797</v>
      </c>
      <c r="J76">
        <f>SUM(J27:J31)</f>
        <v>167478</v>
      </c>
      <c r="K76" s="8">
        <f t="shared" si="39"/>
        <v>11.31837534635399</v>
      </c>
      <c r="L76" s="8">
        <f t="shared" si="40"/>
        <v>9.608135845028308</v>
      </c>
      <c r="M76" s="8">
        <f t="shared" si="40"/>
        <v>108.74848787278846</v>
      </c>
      <c r="N76" s="1">
        <f t="shared" si="41"/>
        <v>34906</v>
      </c>
      <c r="O76" s="1">
        <f t="shared" si="41"/>
        <v>261787</v>
      </c>
      <c r="P76" s="8">
        <f t="shared" si="42"/>
        <v>7.499770813040738</v>
      </c>
      <c r="Q76" s="8">
        <f t="shared" si="43"/>
        <v>22.66551259083315</v>
      </c>
      <c r="R76" s="8">
        <f t="shared" si="44"/>
        <v>169.9861497913378</v>
      </c>
      <c r="S76" s="1">
        <f t="shared" si="45"/>
        <v>41.409483758788056</v>
      </c>
      <c r="T76" s="1">
        <f t="shared" si="45"/>
        <v>83.96929536910758</v>
      </c>
      <c r="U76" s="1">
        <f t="shared" si="45"/>
        <v>34.771251728239385</v>
      </c>
      <c r="V76" s="1">
        <f t="shared" si="46"/>
        <v>53.38334361871168</v>
      </c>
      <c r="W76" s="1">
        <f t="shared" si="47"/>
        <v>51.26645595194651</v>
      </c>
      <c r="X76" s="1">
        <f t="shared" si="47"/>
        <v>67.43722659520714</v>
      </c>
      <c r="Y76" s="1">
        <f t="shared" si="47"/>
        <v>34.57267606764622</v>
      </c>
      <c r="Z76" s="1">
        <f t="shared" si="48"/>
        <v>51.09211953826662</v>
      </c>
      <c r="AA76" s="1">
        <f t="shared" si="49"/>
        <v>45.54541830927398</v>
      </c>
      <c r="AB76" s="1">
        <f t="shared" si="49"/>
        <v>76.0646240809772</v>
      </c>
      <c r="AC76" s="1">
        <f t="shared" si="49"/>
        <v>34.64395122305781</v>
      </c>
      <c r="AD76" s="1">
        <f t="shared" si="50"/>
        <v>52.08466453776966</v>
      </c>
    </row>
    <row r="77" spans="1:30" ht="15.75">
      <c r="A77" s="17" t="s">
        <v>120</v>
      </c>
      <c r="B77" s="7" t="s">
        <v>53</v>
      </c>
      <c r="C77">
        <v>865009</v>
      </c>
      <c r="D77" s="9">
        <v>9244</v>
      </c>
      <c r="E77" s="9">
        <v>47825</v>
      </c>
      <c r="F77" s="10">
        <v>5.173626135871917</v>
      </c>
      <c r="G77" s="8">
        <v>10.686594012316634</v>
      </c>
      <c r="H77" s="8">
        <v>55.28844208557368</v>
      </c>
      <c r="I77">
        <v>5441</v>
      </c>
      <c r="J77">
        <v>68127</v>
      </c>
      <c r="K77" s="8">
        <f t="shared" si="39"/>
        <v>12.521043925748943</v>
      </c>
      <c r="L77" s="8">
        <f t="shared" si="40"/>
        <v>6.290107964194592</v>
      </c>
      <c r="M77" s="8">
        <f t="shared" si="40"/>
        <v>78.75871811738375</v>
      </c>
      <c r="N77" s="1">
        <f t="shared" si="41"/>
        <v>14685</v>
      </c>
      <c r="O77" s="1">
        <f t="shared" si="41"/>
        <v>115952</v>
      </c>
      <c r="P77" s="8">
        <f t="shared" si="42"/>
        <v>7.895948246510044</v>
      </c>
      <c r="Q77" s="8">
        <f t="shared" si="43"/>
        <v>16.976701976511226</v>
      </c>
      <c r="R77" s="8">
        <f t="shared" si="44"/>
        <v>134.04716020295743</v>
      </c>
      <c r="S77" s="1">
        <f t="shared" si="45"/>
        <v>45.68064132140475</v>
      </c>
      <c r="T77" s="1">
        <f t="shared" si="45"/>
        <v>68.72328083803335</v>
      </c>
      <c r="U77" s="1">
        <f t="shared" si="45"/>
        <v>31.3932354239237</v>
      </c>
      <c r="V77" s="1">
        <f t="shared" si="46"/>
        <v>48.59905252778727</v>
      </c>
      <c r="W77" s="1">
        <f t="shared" si="47"/>
        <v>56.713929980999886</v>
      </c>
      <c r="X77" s="1">
        <f t="shared" si="47"/>
        <v>44.14877588447106</v>
      </c>
      <c r="Y77" s="1">
        <f t="shared" si="47"/>
        <v>25.038505842587483</v>
      </c>
      <c r="Z77" s="1">
        <f t="shared" si="48"/>
        <v>41.967070569352806</v>
      </c>
      <c r="AA77" s="1">
        <f t="shared" si="49"/>
        <v>47.951367421836025</v>
      </c>
      <c r="AB77" s="1">
        <f t="shared" si="49"/>
        <v>56.97318553035389</v>
      </c>
      <c r="AC77" s="1">
        <f t="shared" si="49"/>
        <v>27.319421525584314</v>
      </c>
      <c r="AD77" s="1">
        <f t="shared" si="50"/>
        <v>44.081324825924746</v>
      </c>
    </row>
    <row r="78" spans="1:30" ht="15.75">
      <c r="A78" s="17" t="s">
        <v>121</v>
      </c>
      <c r="B78" s="7" t="s">
        <v>54</v>
      </c>
      <c r="C78">
        <v>1914052</v>
      </c>
      <c r="D78" s="9">
        <v>9332</v>
      </c>
      <c r="E78" s="9">
        <v>85120</v>
      </c>
      <c r="F78" s="10">
        <v>9.1213030432919</v>
      </c>
      <c r="G78" s="8">
        <v>4.875520623264154</v>
      </c>
      <c r="H78" s="8">
        <v>44.47110109861174</v>
      </c>
      <c r="I78">
        <v>9946</v>
      </c>
      <c r="J78">
        <v>125633</v>
      </c>
      <c r="K78" s="8">
        <f t="shared" si="39"/>
        <v>12.631510154836114</v>
      </c>
      <c r="L78" s="8">
        <f t="shared" si="40"/>
        <v>5.1963060564707755</v>
      </c>
      <c r="M78" s="8">
        <f t="shared" si="40"/>
        <v>65.637192719947</v>
      </c>
      <c r="N78" s="1">
        <f t="shared" si="41"/>
        <v>19278</v>
      </c>
      <c r="O78" s="1">
        <f t="shared" si="41"/>
        <v>210753</v>
      </c>
      <c r="P78" s="8">
        <f t="shared" si="42"/>
        <v>10.932306255835668</v>
      </c>
      <c r="Q78" s="8">
        <f t="shared" si="43"/>
        <v>10.07182667973493</v>
      </c>
      <c r="R78" s="8">
        <f t="shared" si="44"/>
        <v>110.10829381855875</v>
      </c>
      <c r="S78" s="1">
        <f t="shared" si="45"/>
        <v>80.53673801735454</v>
      </c>
      <c r="T78" s="1">
        <f t="shared" si="45"/>
        <v>31.353467029629517</v>
      </c>
      <c r="U78" s="1">
        <f t="shared" si="45"/>
        <v>25.251059601010358</v>
      </c>
      <c r="V78" s="1">
        <f t="shared" si="46"/>
        <v>45.7137548826648</v>
      </c>
      <c r="W78" s="1">
        <f t="shared" si="47"/>
        <v>57.214285543911956</v>
      </c>
      <c r="X78" s="1">
        <f t="shared" si="47"/>
        <v>36.47163972703328</v>
      </c>
      <c r="Y78" s="1">
        <f t="shared" si="47"/>
        <v>20.86698809597165</v>
      </c>
      <c r="Z78" s="1">
        <f t="shared" si="48"/>
        <v>38.18430445563896</v>
      </c>
      <c r="AA78" s="1">
        <f t="shared" si="49"/>
        <v>66.39089032445393</v>
      </c>
      <c r="AB78" s="1">
        <f t="shared" si="49"/>
        <v>33.80067876835223</v>
      </c>
      <c r="AC78" s="1">
        <f t="shared" si="49"/>
        <v>22.440571570017713</v>
      </c>
      <c r="AD78" s="1">
        <f t="shared" si="50"/>
        <v>40.87738022094129</v>
      </c>
    </row>
    <row r="79" spans="14:22" ht="15.75">
      <c r="N79" s="1"/>
      <c r="O79" s="1"/>
      <c r="P79" s="8"/>
      <c r="Q79" s="8"/>
      <c r="R79" s="8"/>
      <c r="S79" s="1"/>
      <c r="T79" s="1"/>
      <c r="U79" s="1"/>
      <c r="V79" s="1"/>
    </row>
    <row r="80" spans="1:30" ht="15.75">
      <c r="A80" s="17" t="s">
        <v>122</v>
      </c>
      <c r="B80" s="7" t="s">
        <v>55</v>
      </c>
      <c r="C80">
        <f>SUM(C71:C78)</f>
        <v>12705899</v>
      </c>
      <c r="D80">
        <f>SUM(D71:D78)</f>
        <v>136118</v>
      </c>
      <c r="E80">
        <f>SUM(E71:E78)</f>
        <v>950334</v>
      </c>
      <c r="F80" s="8">
        <f>E80/D80</f>
        <v>6.981692355162433</v>
      </c>
      <c r="G80" s="8">
        <f>D80/C80*1000</f>
        <v>10.712976704757374</v>
      </c>
      <c r="H80" s="8">
        <f>E80/C80*1000</f>
        <v>74.79470756063778</v>
      </c>
      <c r="I80">
        <f>SUM(I71:I78)</f>
        <v>103543</v>
      </c>
      <c r="J80">
        <f>SUM(J71:J78)</f>
        <v>1494605</v>
      </c>
      <c r="K80" s="8">
        <f>J80/I80</f>
        <v>14.434631022860067</v>
      </c>
      <c r="L80" s="8">
        <f>I80/$C80*1000</f>
        <v>8.14920691562242</v>
      </c>
      <c r="M80" s="8">
        <f>J80/$C80*1000</f>
        <v>117.6307949559492</v>
      </c>
      <c r="N80" s="1">
        <f>D80+I80</f>
        <v>239661</v>
      </c>
      <c r="O80" s="1">
        <f>E80+J80</f>
        <v>2444939</v>
      </c>
      <c r="P80" s="8">
        <f>O80/N80</f>
        <v>10.201655671969991</v>
      </c>
      <c r="Q80" s="8">
        <f>N80/C80*1000</f>
        <v>18.862183620379795</v>
      </c>
      <c r="R80" s="8">
        <f>O80/C80*1000</f>
        <v>192.425502516587</v>
      </c>
      <c r="S80" s="1">
        <f>F80/F$64*100</f>
        <v>61.645000221651955</v>
      </c>
      <c r="T80" s="1">
        <f>G80/G$64*100</f>
        <v>68.89294248886229</v>
      </c>
      <c r="U80" s="1">
        <f>H80/H$64*100</f>
        <v>42.46905454996172</v>
      </c>
      <c r="V80" s="1">
        <f>AVERAGEA(S80:U80)</f>
        <v>57.66899908682532</v>
      </c>
      <c r="W80" s="1">
        <f>K80/K$64*100</f>
        <v>65.38150157340715</v>
      </c>
      <c r="X80" s="1">
        <f>L80/L$64*100</f>
        <v>57.19735047505867</v>
      </c>
      <c r="Y80" s="1">
        <f>M80/M$64*100</f>
        <v>37.396486600797694</v>
      </c>
      <c r="Z80" s="1">
        <f>AVERAGEA(W80:Y80)</f>
        <v>53.32511288308783</v>
      </c>
      <c r="AA80" s="1">
        <f>P80/P$64*100</f>
        <v>61.95371653479446</v>
      </c>
      <c r="AB80" s="1">
        <f>Q80/Q$64*100</f>
        <v>63.30079236817364</v>
      </c>
      <c r="AC80" s="1">
        <f>R80/R$64*100</f>
        <v>39.2171934680571</v>
      </c>
      <c r="AD80" s="1">
        <f>AVERAGEA(AA80:AC80)</f>
        <v>54.82390079034173</v>
      </c>
    </row>
    <row r="81" spans="19:22" ht="15.75">
      <c r="S81" s="1"/>
      <c r="T81" s="1"/>
      <c r="U81" s="1"/>
      <c r="V81" s="1"/>
    </row>
    <row r="82" spans="1:28" ht="15.75">
      <c r="A82" s="17" t="s">
        <v>147</v>
      </c>
      <c r="B82" s="7" t="s">
        <v>82</v>
      </c>
      <c r="C82">
        <v>1064922</v>
      </c>
      <c r="D82">
        <v>11949</v>
      </c>
      <c r="G82" s="8">
        <f>D82/C82*1000</f>
        <v>11.220540095894348</v>
      </c>
      <c r="I82">
        <v>8474</v>
      </c>
      <c r="K82" s="8"/>
      <c r="L82" s="8">
        <f>I82/$C82*1000</f>
        <v>7.957390306520103</v>
      </c>
      <c r="N82" s="1">
        <f>D82+I82</f>
        <v>20423</v>
      </c>
      <c r="Q82" s="8">
        <f>N82/C82*1000</f>
        <v>19.177930402414447</v>
      </c>
      <c r="S82" s="1"/>
      <c r="T82" s="1">
        <f>G82/G$64*100</f>
        <v>72.15697791792499</v>
      </c>
      <c r="U82" s="1"/>
      <c r="V82" s="1"/>
      <c r="X82" s="1">
        <f>L82/L$64*100</f>
        <v>55.851035191699026</v>
      </c>
      <c r="AB82" s="1">
        <f>Q82/Q$64*100</f>
        <v>64.36042692018273</v>
      </c>
    </row>
    <row r="83" spans="2:28" ht="15.75">
      <c r="B83" s="7" t="s">
        <v>2</v>
      </c>
      <c r="C83">
        <f>SUM(C80:C82)</f>
        <v>13770821</v>
      </c>
      <c r="D83">
        <f>SUM(D80:D82)</f>
        <v>148067</v>
      </c>
      <c r="G83" s="8">
        <f>D83/C83*1000</f>
        <v>10.75222748157136</v>
      </c>
      <c r="I83">
        <f>SUM(I80:I82)</f>
        <v>112017</v>
      </c>
      <c r="L83" s="8">
        <f>I83/$C83*1000</f>
        <v>8.134373397199775</v>
      </c>
      <c r="N83">
        <f>SUM(N80:N82)</f>
        <v>260084</v>
      </c>
      <c r="Q83" s="8">
        <f>N83/C83*1000</f>
        <v>18.886600878771137</v>
      </c>
      <c r="S83" s="1"/>
      <c r="T83" s="1">
        <f>G83/G$64*100</f>
        <v>69.14535613487426</v>
      </c>
      <c r="U83" s="1"/>
      <c r="V83" s="1"/>
      <c r="X83" s="1">
        <f>L83/L$64*100</f>
        <v>57.093237527531016</v>
      </c>
      <c r="AB83" s="1">
        <f>Q83/Q$64*100</f>
        <v>63.382735786535896</v>
      </c>
    </row>
    <row r="84" spans="19:22" ht="15.75">
      <c r="S84" s="1"/>
      <c r="T84" s="1"/>
      <c r="U84" s="1"/>
      <c r="V84" s="1"/>
    </row>
    <row r="85" spans="19:22" ht="15.75">
      <c r="S85" s="1"/>
      <c r="T85" s="1"/>
      <c r="U85" s="1"/>
      <c r="V85" s="1"/>
    </row>
    <row r="86" spans="19:22" ht="15.75">
      <c r="S86" s="1"/>
      <c r="T86" s="1"/>
      <c r="U86" s="1"/>
      <c r="V86" s="1"/>
    </row>
  </sheetData>
  <sheetProtection/>
  <printOptions/>
  <pageMargins left="0.5" right="0.5" top="0.5" bottom="0.5" header="0.5" footer="0.5"/>
  <pageSetup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dcterms:created xsi:type="dcterms:W3CDTF">2005-08-01T15:24:16Z</dcterms:created>
  <dcterms:modified xsi:type="dcterms:W3CDTF">2017-09-03T10:17:21Z</dcterms:modified>
  <cp:category/>
  <cp:version/>
  <cp:contentType/>
  <cp:contentStatus/>
</cp:coreProperties>
</file>