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75" windowHeight="5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<sst xmlns="http://schemas.openxmlformats.org/spreadsheetml/2006/main" count="375" uniqueCount="135">
  <si>
    <t>Országrészek</t>
  </si>
  <si>
    <t>Összes</t>
  </si>
  <si>
    <t>egyháziak</t>
  </si>
  <si>
    <t>hivatalnok</t>
  </si>
  <si>
    <t>katona</t>
  </si>
  <si>
    <t>tanító</t>
  </si>
  <si>
    <t>egy.hallg.</t>
  </si>
  <si>
    <t>író</t>
  </si>
  <si>
    <t>művész</t>
  </si>
  <si>
    <t>ügyvéd</t>
  </si>
  <si>
    <t>jegyző</t>
  </si>
  <si>
    <t>orvos</t>
  </si>
  <si>
    <t>sebész</t>
  </si>
  <si>
    <t>gyógysz.</t>
  </si>
  <si>
    <t>bába</t>
  </si>
  <si>
    <t>egészségügyi személyzet</t>
  </si>
  <si>
    <t>Alsó-Ausztria</t>
  </si>
  <si>
    <t>Felső-Ausztria</t>
  </si>
  <si>
    <t>összes</t>
  </si>
  <si>
    <t>jelenlévők</t>
  </si>
  <si>
    <t>Salzburg</t>
  </si>
  <si>
    <t>Stájerország</t>
  </si>
  <si>
    <t>Karintia</t>
  </si>
  <si>
    <t>Krajna</t>
  </si>
  <si>
    <t>Partvidék</t>
  </si>
  <si>
    <t>Tirol és Vorarlberg</t>
  </si>
  <si>
    <t>Csehország</t>
  </si>
  <si>
    <t>Morvaország</t>
  </si>
  <si>
    <t>Katonaság</t>
  </si>
  <si>
    <t>Bécs</t>
  </si>
  <si>
    <t>Összesen</t>
  </si>
  <si>
    <t>Ausztria összes</t>
  </si>
  <si>
    <t>egyéb</t>
  </si>
  <si>
    <t>Összes+</t>
  </si>
  <si>
    <t>K.k. katonaság</t>
  </si>
  <si>
    <t>Ausztria összesen</t>
  </si>
  <si>
    <t>tulajdonos</t>
  </si>
  <si>
    <t>bérlő</t>
  </si>
  <si>
    <t>napszámos</t>
  </si>
  <si>
    <t>cseléd</t>
  </si>
  <si>
    <t>föld- és erdőgazdálkodás</t>
  </si>
  <si>
    <t>bányászat és kohászat</t>
  </si>
  <si>
    <t>munkás és</t>
  </si>
  <si>
    <t>önálló</t>
  </si>
  <si>
    <t>munkás</t>
  </si>
  <si>
    <t>építő- és iparművészet</t>
  </si>
  <si>
    <t>fém, kő és faipar</t>
  </si>
  <si>
    <t>ipari tevékenység, éspedig</t>
  </si>
  <si>
    <t>Szilézia</t>
  </si>
  <si>
    <t>Bukovina</t>
  </si>
  <si>
    <t>Dalmácia</t>
  </si>
  <si>
    <t>összes ország</t>
  </si>
  <si>
    <t>Galícia</t>
  </si>
  <si>
    <t>vegyi-, élelmiszer és dohány</t>
  </si>
  <si>
    <t>szövőipar</t>
  </si>
  <si>
    <t>bőr, papír és egyéb termelőipar</t>
  </si>
  <si>
    <t>nem termelő ipar</t>
  </si>
  <si>
    <t>Kereskedelem</t>
  </si>
  <si>
    <t>Szállítási vállalkozók</t>
  </si>
  <si>
    <t>Pénz- és</t>
  </si>
  <si>
    <t>hitelügy</t>
  </si>
  <si>
    <t>Ház- és</t>
  </si>
  <si>
    <t>járadék</t>
  </si>
  <si>
    <t xml:space="preserve">Házi </t>
  </si>
  <si>
    <t>Kereset nélküliek</t>
  </si>
  <si>
    <t>14 év alattiak</t>
  </si>
  <si>
    <t>14 év felettiek</t>
  </si>
  <si>
    <t>férfi</t>
  </si>
  <si>
    <t>nő</t>
  </si>
  <si>
    <t>ellenőrizve.csak egy szedő által felcserélt szám okozott gondot.</t>
  </si>
  <si>
    <t>Forrás: Summarische Übersicht der Bevölkerung und des viehstandes der Reichsrathe vertretenen königreiche und lander nach der Zahlung vom 31. December 1869. Wien, 1871.</t>
  </si>
  <si>
    <t>gazdatiszt</t>
  </si>
  <si>
    <t>éves szolga</t>
  </si>
  <si>
    <t>vadász</t>
  </si>
  <si>
    <t>halász</t>
  </si>
  <si>
    <t>hivtalnok</t>
  </si>
  <si>
    <t>hvatalnok</t>
  </si>
  <si>
    <t xml:space="preserve">Ipar </t>
  </si>
  <si>
    <t>Agrár</t>
  </si>
  <si>
    <t>kereső</t>
  </si>
  <si>
    <t>eltartott</t>
  </si>
  <si>
    <t>népesség</t>
  </si>
  <si>
    <t>értelmiségi</t>
  </si>
  <si>
    <t>Alpesi</t>
  </si>
  <si>
    <t>Cseh</t>
  </si>
  <si>
    <t>Délszláv</t>
  </si>
  <si>
    <t>Kárpáti</t>
  </si>
  <si>
    <t>Ausztria</t>
  </si>
  <si>
    <t>Forgalom</t>
  </si>
  <si>
    <t>hitel</t>
  </si>
  <si>
    <t>Szállítás</t>
  </si>
  <si>
    <t>Értelmiség</t>
  </si>
  <si>
    <t>Mezőgazd.</t>
  </si>
  <si>
    <t>Ipar</t>
  </si>
  <si>
    <t>Keresk.</t>
  </si>
  <si>
    <t>Száll.</t>
  </si>
  <si>
    <t>Járadékos</t>
  </si>
  <si>
    <t>Házi</t>
  </si>
  <si>
    <t>katonákkal</t>
  </si>
  <si>
    <t>polgári</t>
  </si>
  <si>
    <t>tiszt</t>
  </si>
  <si>
    <t>katona-</t>
  </si>
  <si>
    <t>tanár</t>
  </si>
  <si>
    <t>egyetemi</t>
  </si>
  <si>
    <t>hallgató</t>
  </si>
  <si>
    <t>gyógyszerész</t>
  </si>
  <si>
    <t>Mező- és erdőgazdálkodás</t>
  </si>
  <si>
    <t>Őstermelés</t>
  </si>
  <si>
    <t>Bányászat és kohászat</t>
  </si>
  <si>
    <t>Ipari tevékenység, éspedig</t>
  </si>
  <si>
    <t>Háztulajdonos</t>
  </si>
  <si>
    <t>összesen</t>
  </si>
  <si>
    <t>Ipar, bányászat</t>
  </si>
  <si>
    <t>Kereskedelem, hitel, szállítás</t>
  </si>
  <si>
    <t>Mezőgazdaság</t>
  </si>
  <si>
    <t>%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</si>
  <si>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</si>
  <si>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</si>
  <si>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</si>
  <si>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</si>
  <si>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</si>
  <si>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</si>
  <si>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</si>
  <si>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</si>
  <si>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</si>
  <si>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</si>
  <si>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</si>
  <si>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</si>
  <si>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</si>
  <si>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</si>
  <si>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S0</t>
  </si>
  <si>
    <t>S7</t>
  </si>
  <si>
    <t>S8</t>
  </si>
  <si>
    <t>S9</t>
  </si>
  <si>
    <t>B1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</si>
</sst>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4"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 shrinkToFi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/>
    </xf>
    <xf numFmtId="1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 shrinkToFit="1"/>
    </xf>
    <xf numFmtId="0" fontId="6" fillId="8" borderId="0" xfId="0" applyFont="1" applyFill="1" applyAlignment="1">
      <alignment/>
    </xf>
    <xf numFmtId="1" fontId="5" fillId="8" borderId="0" xfId="0" applyNumberFormat="1" applyFont="1" applyFill="1" applyAlignment="1">
      <alignment/>
    </xf>
    <xf numFmtId="0" fontId="5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3" fillId="8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center"/>
    </xf>
    <xf numFmtId="2" fontId="0" fillId="34" borderId="0" xfId="0" applyNumberFormat="1" applyFill="1" applyAlignment="1">
      <alignment/>
    </xf>
    <xf numFmtId="2" fontId="5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 shrinkToFit="1"/>
    </xf>
    <xf numFmtId="0" fontId="2" fillId="34" borderId="0" xfId="0" applyFont="1" applyFill="1" applyAlignment="1">
      <alignment horizontal="center" shrinkToFit="1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43" fillId="35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24"/>
  <sheetViews>
    <sheetView tabSelected="1" zoomScalePageLayoutView="0" workbookViewId="0" topLeftCell="A1">
      <pane xSplit="2" ySplit="3" topLeftCell="C8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9" sqref="B89"/>
    </sheetView>
  </sheetViews>
  <sheetFormatPr defaultColWidth="9.00390625" defaultRowHeight="15.75"/>
  <cols>
    <col min="2" max="2" width="16.25390625" style="0" customWidth="1"/>
    <col min="3" max="3" width="10.875" style="0" customWidth="1"/>
    <col min="4" max="4" width="9.50390625" style="0" customWidth="1"/>
    <col min="18" max="18" width="10.75390625" style="3" customWidth="1"/>
    <col min="22" max="22" width="10.75390625" style="0" customWidth="1"/>
    <col min="26" max="26" width="9.00390625" style="3" customWidth="1"/>
    <col min="31" max="31" width="9.00390625" style="3" customWidth="1"/>
    <col min="50" max="50" width="9.00390625" style="3" customWidth="1"/>
    <col min="58" max="58" width="9.00390625" style="3" customWidth="1"/>
    <col min="61" max="61" width="9.00390625" style="3" customWidth="1"/>
    <col min="62" max="65" width="9.00390625" style="32" customWidth="1"/>
    <col min="66" max="66" width="9.00390625" style="33" customWidth="1"/>
    <col min="67" max="67" width="10.625" style="33" customWidth="1"/>
    <col min="68" max="68" width="11.25390625" style="0" customWidth="1"/>
    <col min="70" max="70" width="17.25390625" style="41" customWidth="1"/>
    <col min="71" max="71" width="9.00390625" style="43" customWidth="1"/>
    <col min="72" max="72" width="9.375" style="43" bestFit="1" customWidth="1"/>
    <col min="73" max="75" width="9.00390625" style="43" customWidth="1"/>
    <col min="76" max="76" width="12.25390625" style="0" customWidth="1"/>
    <col min="78" max="78" width="9.00390625" style="24" customWidth="1"/>
    <col min="80" max="80" width="11.125" style="24" customWidth="1"/>
    <col min="81" max="86" width="9.00390625" style="55" customWidth="1"/>
    <col min="87" max="89" width="9.375" style="55" bestFit="1" customWidth="1"/>
    <col min="90" max="91" width="9.375" style="0" bestFit="1" customWidth="1"/>
  </cols>
  <sheetData>
    <row r="1" spans="2:89" s="1" customFormat="1" ht="15.75">
      <c r="B1" s="17" t="s">
        <v>0</v>
      </c>
      <c r="C1" s="1" t="s">
        <v>33</v>
      </c>
      <c r="D1" s="1" t="s">
        <v>1</v>
      </c>
      <c r="E1" s="1" t="s">
        <v>2</v>
      </c>
      <c r="F1" s="1" t="s">
        <v>3</v>
      </c>
      <c r="G1" s="1" t="s">
        <v>101</v>
      </c>
      <c r="H1" s="1" t="s">
        <v>5</v>
      </c>
      <c r="I1" s="1" t="s">
        <v>103</v>
      </c>
      <c r="J1" s="1" t="s">
        <v>7</v>
      </c>
      <c r="K1" s="1" t="s">
        <v>8</v>
      </c>
      <c r="L1" s="1" t="s">
        <v>9</v>
      </c>
      <c r="M1" s="63" t="s">
        <v>15</v>
      </c>
      <c r="N1" s="63"/>
      <c r="O1" s="63"/>
      <c r="P1" s="63"/>
      <c r="Q1" s="63"/>
      <c r="R1" s="7" t="s">
        <v>1</v>
      </c>
      <c r="S1" s="63" t="s">
        <v>106</v>
      </c>
      <c r="T1" s="63"/>
      <c r="U1" s="63"/>
      <c r="V1" s="63"/>
      <c r="W1" s="63"/>
      <c r="X1" s="21" t="s">
        <v>92</v>
      </c>
      <c r="Y1" s="1" t="s">
        <v>73</v>
      </c>
      <c r="Z1" s="7" t="s">
        <v>107</v>
      </c>
      <c r="AA1" s="64" t="s">
        <v>108</v>
      </c>
      <c r="AB1" s="64"/>
      <c r="AC1" s="64"/>
      <c r="AD1" s="64"/>
      <c r="AE1" s="7"/>
      <c r="AF1" s="64" t="s">
        <v>109</v>
      </c>
      <c r="AG1" s="64"/>
      <c r="AH1" s="64"/>
      <c r="AI1" s="64"/>
      <c r="AJ1" s="64"/>
      <c r="AK1" s="64"/>
      <c r="AX1" s="7" t="s">
        <v>77</v>
      </c>
      <c r="AY1" s="64" t="s">
        <v>57</v>
      </c>
      <c r="AZ1" s="64"/>
      <c r="BA1" s="64"/>
      <c r="BB1" s="64" t="s">
        <v>58</v>
      </c>
      <c r="BC1" s="64"/>
      <c r="BD1" s="64"/>
      <c r="BE1" s="27" t="s">
        <v>59</v>
      </c>
      <c r="BF1" s="7" t="s">
        <v>88</v>
      </c>
      <c r="BG1" s="1" t="s">
        <v>61</v>
      </c>
      <c r="BH1" s="1" t="s">
        <v>63</v>
      </c>
      <c r="BI1" s="7" t="s">
        <v>1</v>
      </c>
      <c r="BJ1" s="65" t="s">
        <v>64</v>
      </c>
      <c r="BK1" s="65"/>
      <c r="BL1" s="65"/>
      <c r="BM1" s="65"/>
      <c r="BN1" s="30" t="s">
        <v>1</v>
      </c>
      <c r="BO1" s="30" t="s">
        <v>1</v>
      </c>
      <c r="BP1" s="1" t="s">
        <v>57</v>
      </c>
      <c r="BQ1" s="1" t="s">
        <v>90</v>
      </c>
      <c r="BR1" s="39"/>
      <c r="BS1" s="40" t="s">
        <v>91</v>
      </c>
      <c r="BT1" s="40" t="s">
        <v>92</v>
      </c>
      <c r="BU1" s="40" t="s">
        <v>93</v>
      </c>
      <c r="BV1" s="40" t="s">
        <v>94</v>
      </c>
      <c r="BW1" s="40" t="s">
        <v>95</v>
      </c>
      <c r="BX1" s="27" t="s">
        <v>110</v>
      </c>
      <c r="BY1" s="27" t="s">
        <v>97</v>
      </c>
      <c r="BZ1" s="28" t="s">
        <v>1</v>
      </c>
      <c r="CA1" s="27" t="s">
        <v>28</v>
      </c>
      <c r="CB1" s="28" t="s">
        <v>1</v>
      </c>
      <c r="CC1" s="51" t="s">
        <v>91</v>
      </c>
      <c r="CD1" s="51" t="s">
        <v>92</v>
      </c>
      <c r="CE1" s="51" t="s">
        <v>93</v>
      </c>
      <c r="CF1" s="51" t="s">
        <v>94</v>
      </c>
      <c r="CG1" s="51" t="s">
        <v>95</v>
      </c>
      <c r="CH1" s="51" t="s">
        <v>96</v>
      </c>
      <c r="CI1" s="51" t="s">
        <v>97</v>
      </c>
      <c r="CJ1" s="51" t="s">
        <v>28</v>
      </c>
      <c r="CK1" s="52" t="s">
        <v>1</v>
      </c>
    </row>
    <row r="2" spans="3:89" s="1" customFormat="1" ht="15.75">
      <c r="C2" s="8" t="s">
        <v>34</v>
      </c>
      <c r="D2" s="1" t="s">
        <v>19</v>
      </c>
      <c r="G2" s="1" t="s">
        <v>100</v>
      </c>
      <c r="H2" s="1" t="s">
        <v>102</v>
      </c>
      <c r="I2" s="1" t="s">
        <v>104</v>
      </c>
      <c r="L2" s="1" t="s">
        <v>10</v>
      </c>
      <c r="M2" s="1" t="s">
        <v>11</v>
      </c>
      <c r="N2" s="1" t="s">
        <v>12</v>
      </c>
      <c r="O2" s="1" t="s">
        <v>14</v>
      </c>
      <c r="P2" s="1" t="s">
        <v>105</v>
      </c>
      <c r="Q2" s="1" t="s">
        <v>32</v>
      </c>
      <c r="R2" s="7" t="s">
        <v>82</v>
      </c>
      <c r="S2" s="1" t="s">
        <v>36</v>
      </c>
      <c r="T2" s="1" t="s">
        <v>37</v>
      </c>
      <c r="U2" s="1" t="s">
        <v>71</v>
      </c>
      <c r="V2" s="1" t="s">
        <v>72</v>
      </c>
      <c r="W2" s="8" t="s">
        <v>38</v>
      </c>
      <c r="X2" s="29" t="s">
        <v>111</v>
      </c>
      <c r="Y2" s="8" t="s">
        <v>74</v>
      </c>
      <c r="Z2" s="9" t="s">
        <v>18</v>
      </c>
      <c r="AA2" s="1" t="s">
        <v>36</v>
      </c>
      <c r="AB2" s="1" t="s">
        <v>37</v>
      </c>
      <c r="AC2" s="1" t="s">
        <v>3</v>
      </c>
      <c r="AD2" s="8" t="s">
        <v>42</v>
      </c>
      <c r="AE2" s="9" t="s">
        <v>1</v>
      </c>
      <c r="AF2" s="63" t="s">
        <v>45</v>
      </c>
      <c r="AG2" s="63"/>
      <c r="AH2" s="63"/>
      <c r="AI2" s="63" t="s">
        <v>46</v>
      </c>
      <c r="AJ2" s="63"/>
      <c r="AK2" s="63"/>
      <c r="AL2" s="63" t="s">
        <v>53</v>
      </c>
      <c r="AM2" s="63"/>
      <c r="AN2" s="63"/>
      <c r="AO2" s="63" t="s">
        <v>54</v>
      </c>
      <c r="AP2" s="63"/>
      <c r="AQ2" s="63"/>
      <c r="AR2" s="63" t="s">
        <v>55</v>
      </c>
      <c r="AS2" s="63"/>
      <c r="AT2" s="63"/>
      <c r="AU2" s="63" t="s">
        <v>56</v>
      </c>
      <c r="AV2" s="63"/>
      <c r="AW2" s="63"/>
      <c r="AX2" s="7" t="s">
        <v>18</v>
      </c>
      <c r="BE2" s="1" t="s">
        <v>60</v>
      </c>
      <c r="BF2" s="7" t="s">
        <v>1</v>
      </c>
      <c r="BG2" s="1" t="s">
        <v>62</v>
      </c>
      <c r="BH2" s="1" t="s">
        <v>39</v>
      </c>
      <c r="BI2" s="7" t="s">
        <v>79</v>
      </c>
      <c r="BJ2" s="65" t="s">
        <v>65</v>
      </c>
      <c r="BK2" s="65"/>
      <c r="BL2" s="65" t="s">
        <v>66</v>
      </c>
      <c r="BM2" s="65"/>
      <c r="BN2" s="30" t="s">
        <v>80</v>
      </c>
      <c r="BO2" s="30" t="s">
        <v>81</v>
      </c>
      <c r="BP2" s="1" t="s">
        <v>89</v>
      </c>
      <c r="BR2" s="39"/>
      <c r="BS2" s="40"/>
      <c r="BT2" s="40"/>
      <c r="BU2" s="40"/>
      <c r="BV2" s="40"/>
      <c r="BW2" s="40"/>
      <c r="BX2" s="27" t="s">
        <v>96</v>
      </c>
      <c r="BY2" s="27" t="s">
        <v>39</v>
      </c>
      <c r="BZ2" s="28" t="s">
        <v>79</v>
      </c>
      <c r="CB2" s="28" t="s">
        <v>98</v>
      </c>
      <c r="CC2" s="51"/>
      <c r="CD2" s="51"/>
      <c r="CE2" s="51"/>
      <c r="CF2" s="51"/>
      <c r="CG2" s="51"/>
      <c r="CH2" s="51"/>
      <c r="CI2" s="51" t="s">
        <v>39</v>
      </c>
      <c r="CJ2" s="51"/>
      <c r="CK2" s="52" t="s">
        <v>98</v>
      </c>
    </row>
    <row r="3" spans="3:89" s="1" customFormat="1" ht="15.75">
      <c r="C3" s="8"/>
      <c r="R3" s="7"/>
      <c r="W3" s="8"/>
      <c r="X3" s="29"/>
      <c r="Y3" s="8"/>
      <c r="Z3" s="9"/>
      <c r="AD3" s="8" t="s">
        <v>38</v>
      </c>
      <c r="AE3" s="9"/>
      <c r="AF3" s="1" t="s">
        <v>43</v>
      </c>
      <c r="AG3" s="1" t="s">
        <v>3</v>
      </c>
      <c r="AH3" s="1" t="s">
        <v>44</v>
      </c>
      <c r="AI3" s="1" t="s">
        <v>43</v>
      </c>
      <c r="AJ3" s="1" t="s">
        <v>75</v>
      </c>
      <c r="AK3" s="1" t="s">
        <v>44</v>
      </c>
      <c r="AL3" s="1" t="s">
        <v>43</v>
      </c>
      <c r="AM3" s="1" t="s">
        <v>3</v>
      </c>
      <c r="AN3" s="1" t="s">
        <v>44</v>
      </c>
      <c r="AO3" s="1" t="s">
        <v>43</v>
      </c>
      <c r="AP3" s="1" t="s">
        <v>3</v>
      </c>
      <c r="AQ3" s="1" t="s">
        <v>44</v>
      </c>
      <c r="AR3" s="1" t="s">
        <v>43</v>
      </c>
      <c r="AS3" s="1" t="s">
        <v>76</v>
      </c>
      <c r="AT3" s="1" t="s">
        <v>44</v>
      </c>
      <c r="AU3" s="1" t="s">
        <v>43</v>
      </c>
      <c r="AV3" s="1" t="s">
        <v>3</v>
      </c>
      <c r="AW3" s="1" t="s">
        <v>44</v>
      </c>
      <c r="AX3" s="7"/>
      <c r="AY3" s="1" t="s">
        <v>43</v>
      </c>
      <c r="AZ3" s="1" t="s">
        <v>3</v>
      </c>
      <c r="BA3" s="1" t="s">
        <v>44</v>
      </c>
      <c r="BB3" s="1" t="s">
        <v>43</v>
      </c>
      <c r="BC3" s="1" t="s">
        <v>3</v>
      </c>
      <c r="BD3" s="1" t="s">
        <v>44</v>
      </c>
      <c r="BF3" s="7"/>
      <c r="BG3" s="1" t="s">
        <v>36</v>
      </c>
      <c r="BI3" s="7"/>
      <c r="BJ3" s="31" t="s">
        <v>67</v>
      </c>
      <c r="BK3" s="31" t="s">
        <v>68</v>
      </c>
      <c r="BL3" s="31" t="s">
        <v>67</v>
      </c>
      <c r="BM3" s="31" t="s">
        <v>68</v>
      </c>
      <c r="BN3" s="30"/>
      <c r="BO3" s="30"/>
      <c r="BR3" s="39"/>
      <c r="BS3" s="40"/>
      <c r="BT3" s="40"/>
      <c r="BU3" s="40"/>
      <c r="BV3" s="40"/>
      <c r="BW3" s="40"/>
      <c r="BZ3" s="28" t="s">
        <v>99</v>
      </c>
      <c r="CB3" s="28"/>
      <c r="CC3" s="51" t="s">
        <v>115</v>
      </c>
      <c r="CD3" s="51" t="s">
        <v>115</v>
      </c>
      <c r="CE3" s="51" t="s">
        <v>115</v>
      </c>
      <c r="CF3" s="51" t="s">
        <v>115</v>
      </c>
      <c r="CG3" s="51" t="s">
        <v>115</v>
      </c>
      <c r="CH3" s="51" t="s">
        <v>115</v>
      </c>
      <c r="CI3" s="51" t="s">
        <v>115</v>
      </c>
      <c r="CJ3" s="51" t="s">
        <v>115</v>
      </c>
      <c r="CK3" s="51" t="s">
        <v>115</v>
      </c>
    </row>
    <row r="4" spans="1:89" ht="15.75">
      <c r="A4" t="s">
        <v>116</v>
      </c>
      <c r="B4" t="s">
        <v>16</v>
      </c>
      <c r="D4">
        <v>1954251</v>
      </c>
      <c r="E4">
        <v>3806</v>
      </c>
      <c r="F4">
        <v>15532</v>
      </c>
      <c r="G4">
        <v>287</v>
      </c>
      <c r="H4">
        <v>6697</v>
      </c>
      <c r="I4">
        <v>13594</v>
      </c>
      <c r="J4">
        <v>711</v>
      </c>
      <c r="K4">
        <v>4588</v>
      </c>
      <c r="L4">
        <v>2110</v>
      </c>
      <c r="M4">
        <v>1552</v>
      </c>
      <c r="N4">
        <v>708</v>
      </c>
      <c r="O4">
        <v>1711</v>
      </c>
      <c r="P4">
        <v>448</v>
      </c>
      <c r="Q4">
        <v>1515</v>
      </c>
      <c r="R4" s="3">
        <f>SUM(E4:Q4)</f>
        <v>53259</v>
      </c>
      <c r="S4">
        <v>135202</v>
      </c>
      <c r="T4">
        <v>880</v>
      </c>
      <c r="U4">
        <v>2049</v>
      </c>
      <c r="V4">
        <v>223681</v>
      </c>
      <c r="W4">
        <v>87754</v>
      </c>
      <c r="X4" s="24">
        <f>SUM(S4:W4)</f>
        <v>449566</v>
      </c>
      <c r="Y4">
        <v>827</v>
      </c>
      <c r="Z4" s="3">
        <f aca="true" t="shared" si="0" ref="Z4:Z17">SUM(S4:Y4)</f>
        <v>899959</v>
      </c>
      <c r="AA4">
        <v>54</v>
      </c>
      <c r="AB4">
        <v>3</v>
      </c>
      <c r="AC4">
        <v>241</v>
      </c>
      <c r="AD4">
        <v>2837</v>
      </c>
      <c r="AE4" s="3">
        <f>SUM(AA4:AD4)</f>
        <v>3135</v>
      </c>
      <c r="AF4">
        <v>3230</v>
      </c>
      <c r="AG4">
        <v>1328</v>
      </c>
      <c r="AH4">
        <v>41488</v>
      </c>
      <c r="AI4">
        <v>18079</v>
      </c>
      <c r="AJ4">
        <v>1381</v>
      </c>
      <c r="AK4">
        <v>98947</v>
      </c>
      <c r="AL4">
        <v>8200</v>
      </c>
      <c r="AM4">
        <v>1004</v>
      </c>
      <c r="AN4">
        <v>32371</v>
      </c>
      <c r="AO4">
        <v>14581</v>
      </c>
      <c r="AP4">
        <v>807</v>
      </c>
      <c r="AQ4">
        <v>111502</v>
      </c>
      <c r="AR4">
        <v>14402</v>
      </c>
      <c r="AS4">
        <v>437</v>
      </c>
      <c r="AT4">
        <v>45982</v>
      </c>
      <c r="AU4">
        <v>10590</v>
      </c>
      <c r="AV4">
        <v>705</v>
      </c>
      <c r="AW4">
        <v>28323</v>
      </c>
      <c r="AX4" s="3">
        <f>SUM(AA4:AW4)-AE4</f>
        <v>436492</v>
      </c>
      <c r="AY4">
        <v>28543</v>
      </c>
      <c r="AZ4">
        <v>7034</v>
      </c>
      <c r="BA4">
        <v>23545</v>
      </c>
      <c r="BB4">
        <v>2789</v>
      </c>
      <c r="BC4">
        <v>5551</v>
      </c>
      <c r="BD4">
        <v>18252</v>
      </c>
      <c r="BE4">
        <v>3883</v>
      </c>
      <c r="BF4" s="3">
        <f>SUM(AY4:BE4)</f>
        <v>89597</v>
      </c>
      <c r="BG4">
        <v>80196</v>
      </c>
      <c r="BH4">
        <v>143508</v>
      </c>
      <c r="BI4" s="3">
        <f aca="true" t="shared" si="1" ref="BI4:BI17">+R4+Z4+AX4+BF4+BG4+BH4</f>
        <v>1703011</v>
      </c>
      <c r="BJ4" s="32">
        <v>11152</v>
      </c>
      <c r="BK4" s="32">
        <v>203485</v>
      </c>
      <c r="BL4" s="32">
        <v>238342</v>
      </c>
      <c r="BM4" s="32">
        <v>247827</v>
      </c>
      <c r="BN4" s="33">
        <f>SUM(BJ4:BM4)</f>
        <v>700806</v>
      </c>
      <c r="BO4" s="33">
        <f>+BI4+BN4</f>
        <v>2403817</v>
      </c>
      <c r="BP4">
        <f>SUM(AY4:BA4)+BE4</f>
        <v>63005</v>
      </c>
      <c r="BQ4">
        <f>SUM(BB4:BD4)</f>
        <v>26592</v>
      </c>
      <c r="BR4" s="41" t="s">
        <v>16</v>
      </c>
      <c r="BS4" s="42">
        <f aca="true" t="shared" si="2" ref="BS4:BS17">+R4</f>
        <v>53259</v>
      </c>
      <c r="BT4" s="42">
        <f>+Z4</f>
        <v>899959</v>
      </c>
      <c r="BU4" s="43">
        <f>+AX4</f>
        <v>436492</v>
      </c>
      <c r="BV4" s="43">
        <f>+BP4</f>
        <v>63005</v>
      </c>
      <c r="BW4" s="43">
        <f>+BQ4</f>
        <v>26592</v>
      </c>
      <c r="BX4" s="18">
        <f>+BG4</f>
        <v>80196</v>
      </c>
      <c r="BY4">
        <f>+BH4</f>
        <v>143508</v>
      </c>
      <c r="BZ4" s="22">
        <f>SUM(BS4:BY4)</f>
        <v>1703011</v>
      </c>
      <c r="CA4">
        <v>36457</v>
      </c>
      <c r="CB4" s="22">
        <f>SUM(BZ4:CA4)</f>
        <v>1739468</v>
      </c>
      <c r="CC4" s="53">
        <f aca="true" t="shared" si="3" ref="CC4:CC17">+BS4/$CB4*100</f>
        <v>3.0617982049684156</v>
      </c>
      <c r="CD4" s="53">
        <f aca="true" t="shared" si="4" ref="CD4:CI4">+BT4/$CB4*100</f>
        <v>51.737600231795014</v>
      </c>
      <c r="CE4" s="53">
        <f t="shared" si="4"/>
        <v>25.093419367300807</v>
      </c>
      <c r="CF4" s="53">
        <f t="shared" si="4"/>
        <v>3.6220844534075938</v>
      </c>
      <c r="CG4" s="53">
        <f t="shared" si="4"/>
        <v>1.5287432709311122</v>
      </c>
      <c r="CH4" s="53">
        <f t="shared" si="4"/>
        <v>4.610375126188007</v>
      </c>
      <c r="CI4" s="53">
        <f t="shared" si="4"/>
        <v>8.250108653910276</v>
      </c>
      <c r="CJ4" s="53">
        <f aca="true" t="shared" si="5" ref="CJ4:CJ17">+CA4/$CB4*100</f>
        <v>2.09587069149878</v>
      </c>
      <c r="CK4" s="53">
        <f aca="true" t="shared" si="6" ref="CK4:CK17">+CB4/$CB4*100</f>
        <v>100</v>
      </c>
    </row>
    <row r="5" spans="1:89" ht="15.75">
      <c r="A5" t="s">
        <v>117</v>
      </c>
      <c r="B5" t="s">
        <v>17</v>
      </c>
      <c r="D5">
        <v>731579</v>
      </c>
      <c r="E5">
        <v>1575</v>
      </c>
      <c r="F5">
        <v>2809</v>
      </c>
      <c r="G5">
        <v>79</v>
      </c>
      <c r="H5">
        <v>1215</v>
      </c>
      <c r="I5">
        <v>1319</v>
      </c>
      <c r="J5">
        <v>45</v>
      </c>
      <c r="K5">
        <v>431</v>
      </c>
      <c r="L5">
        <v>350</v>
      </c>
      <c r="M5">
        <v>155</v>
      </c>
      <c r="N5">
        <v>337</v>
      </c>
      <c r="O5">
        <v>651</v>
      </c>
      <c r="P5">
        <v>94</v>
      </c>
      <c r="Q5">
        <v>264</v>
      </c>
      <c r="R5" s="3">
        <f aca="true" t="shared" si="7" ref="R5:R17">SUM(E5:Q5)</f>
        <v>9324</v>
      </c>
      <c r="S5">
        <v>84853</v>
      </c>
      <c r="T5">
        <v>374</v>
      </c>
      <c r="U5">
        <v>591</v>
      </c>
      <c r="V5">
        <v>161233</v>
      </c>
      <c r="W5">
        <v>54449</v>
      </c>
      <c r="X5" s="24">
        <f aca="true" t="shared" si="8" ref="X5:X17">SUM(S5:W5)</f>
        <v>301500</v>
      </c>
      <c r="Y5">
        <v>519</v>
      </c>
      <c r="Z5" s="3">
        <f t="shared" si="0"/>
        <v>603519</v>
      </c>
      <c r="AA5">
        <v>1</v>
      </c>
      <c r="AB5">
        <v>1</v>
      </c>
      <c r="AC5">
        <v>85</v>
      </c>
      <c r="AD5">
        <v>2231</v>
      </c>
      <c r="AE5" s="3">
        <f aca="true" t="shared" si="9" ref="AE5:AE17">SUM(AA5:AD5)</f>
        <v>2318</v>
      </c>
      <c r="AF5">
        <v>803</v>
      </c>
      <c r="AG5">
        <v>105</v>
      </c>
      <c r="AH5">
        <v>13080</v>
      </c>
      <c r="AI5">
        <v>7828</v>
      </c>
      <c r="AJ5">
        <v>103</v>
      </c>
      <c r="AK5">
        <v>22253</v>
      </c>
      <c r="AL5">
        <v>4578</v>
      </c>
      <c r="AM5">
        <v>66</v>
      </c>
      <c r="AN5">
        <v>9058</v>
      </c>
      <c r="AO5">
        <v>6515</v>
      </c>
      <c r="AP5">
        <v>50</v>
      </c>
      <c r="AQ5">
        <v>18864</v>
      </c>
      <c r="AR5">
        <v>5503</v>
      </c>
      <c r="AS5">
        <v>43</v>
      </c>
      <c r="AT5">
        <v>6703</v>
      </c>
      <c r="AU5">
        <v>4242</v>
      </c>
      <c r="AV5">
        <v>67</v>
      </c>
      <c r="AW5">
        <v>4448</v>
      </c>
      <c r="AX5" s="3">
        <f aca="true" t="shared" si="10" ref="AX5:AX17">SUM(AA5:AW5)-AE5</f>
        <v>106627</v>
      </c>
      <c r="AY5">
        <v>5592</v>
      </c>
      <c r="AZ5">
        <v>123</v>
      </c>
      <c r="BA5">
        <v>3134</v>
      </c>
      <c r="BB5">
        <v>435</v>
      </c>
      <c r="BC5">
        <v>707</v>
      </c>
      <c r="BD5">
        <v>4333</v>
      </c>
      <c r="BE5">
        <v>142</v>
      </c>
      <c r="BF5" s="3">
        <f aca="true" t="shared" si="11" ref="BF5:BF17">SUM(AY5:BE5)</f>
        <v>14466</v>
      </c>
      <c r="BG5">
        <v>35340</v>
      </c>
      <c r="BH5">
        <v>40918</v>
      </c>
      <c r="BI5" s="3">
        <f t="shared" si="1"/>
        <v>810194</v>
      </c>
      <c r="BJ5" s="32">
        <v>3686</v>
      </c>
      <c r="BK5" s="32">
        <v>44101</v>
      </c>
      <c r="BL5" s="32">
        <v>86107</v>
      </c>
      <c r="BM5" s="32">
        <v>88991</v>
      </c>
      <c r="BN5" s="33">
        <f aca="true" t="shared" si="12" ref="BN5:BN17">SUM(BJ5:BM5)</f>
        <v>222885</v>
      </c>
      <c r="BO5" s="33">
        <f aca="true" t="shared" si="13" ref="BO5:BO17">+BI5+BN5</f>
        <v>1033079</v>
      </c>
      <c r="BP5">
        <f aca="true" t="shared" si="14" ref="BP5:BP19">SUM(AY5:BA5)+BE5</f>
        <v>8991</v>
      </c>
      <c r="BQ5">
        <f aca="true" t="shared" si="15" ref="BQ5:BQ19">SUM(BB5:BD5)</f>
        <v>5475</v>
      </c>
      <c r="BR5" s="41" t="s">
        <v>17</v>
      </c>
      <c r="BS5" s="42">
        <f t="shared" si="2"/>
        <v>9324</v>
      </c>
      <c r="BT5" s="42">
        <f aca="true" t="shared" si="16" ref="BT5:BT19">+Z5</f>
        <v>603519</v>
      </c>
      <c r="BU5" s="43">
        <f aca="true" t="shared" si="17" ref="BU5:BU19">+AX5</f>
        <v>106627</v>
      </c>
      <c r="BV5" s="43">
        <f aca="true" t="shared" si="18" ref="BV5:BV19">+BP5</f>
        <v>8991</v>
      </c>
      <c r="BW5" s="43">
        <f aca="true" t="shared" si="19" ref="BW5:BW19">+BQ5</f>
        <v>5475</v>
      </c>
      <c r="BX5" s="18">
        <f aca="true" t="shared" si="20" ref="BX5:BX19">+BG5</f>
        <v>35340</v>
      </c>
      <c r="BY5">
        <f aca="true" t="shared" si="21" ref="BY5:BY19">+BH5</f>
        <v>40918</v>
      </c>
      <c r="BZ5" s="22">
        <f aca="true" t="shared" si="22" ref="BZ5:BZ19">SUM(BS5:BY5)</f>
        <v>810194</v>
      </c>
      <c r="CA5">
        <v>4978</v>
      </c>
      <c r="CB5" s="22">
        <f aca="true" t="shared" si="23" ref="CB5:CB19">SUM(BZ5:CA5)</f>
        <v>815172</v>
      </c>
      <c r="CC5" s="53">
        <f t="shared" si="3"/>
        <v>1.143807687212024</v>
      </c>
      <c r="CD5" s="53">
        <f aca="true" t="shared" si="24" ref="CD5:CD17">+BT5/$CB5*100</f>
        <v>74.03578631258189</v>
      </c>
      <c r="CE5" s="53">
        <f aca="true" t="shared" si="25" ref="CE5:CE17">+BU5/$CB5*100</f>
        <v>13.080306978159213</v>
      </c>
      <c r="CF5" s="53">
        <f aca="true" t="shared" si="26" ref="CF5:CF17">+BV5/$CB5*100</f>
        <v>1.1029574126687374</v>
      </c>
      <c r="CG5" s="53">
        <f aca="true" t="shared" si="27" ref="CG5:CG17">+BW5/$CB5*100</f>
        <v>0.6716373967702521</v>
      </c>
      <c r="CH5" s="53">
        <f aca="true" t="shared" si="28" ref="CH5:CH17">+BX5/$CB5*100</f>
        <v>4.33528138846771</v>
      </c>
      <c r="CI5" s="53">
        <f aca="true" t="shared" si="29" ref="CI5:CI17">+BY5/$CB5*100</f>
        <v>5.019554155442042</v>
      </c>
      <c r="CJ5" s="53">
        <f t="shared" si="5"/>
        <v>0.6106686686981398</v>
      </c>
      <c r="CK5" s="53">
        <f t="shared" si="6"/>
        <v>100</v>
      </c>
    </row>
    <row r="6" spans="1:89" ht="15.75">
      <c r="A6" t="s">
        <v>118</v>
      </c>
      <c r="B6" s="2" t="s">
        <v>20</v>
      </c>
      <c r="C6" s="2"/>
      <c r="D6">
        <v>151410</v>
      </c>
      <c r="E6">
        <v>715</v>
      </c>
      <c r="F6">
        <v>1318</v>
      </c>
      <c r="G6">
        <v>7</v>
      </c>
      <c r="H6">
        <v>307</v>
      </c>
      <c r="I6">
        <v>636</v>
      </c>
      <c r="J6">
        <v>12</v>
      </c>
      <c r="K6">
        <v>121</v>
      </c>
      <c r="L6">
        <v>51</v>
      </c>
      <c r="M6">
        <v>43</v>
      </c>
      <c r="N6">
        <v>87</v>
      </c>
      <c r="O6">
        <v>147</v>
      </c>
      <c r="P6">
        <v>23</v>
      </c>
      <c r="Q6">
        <v>62</v>
      </c>
      <c r="R6" s="3">
        <f t="shared" si="7"/>
        <v>3529</v>
      </c>
      <c r="S6">
        <v>11156</v>
      </c>
      <c r="T6">
        <v>148</v>
      </c>
      <c r="U6">
        <v>292</v>
      </c>
      <c r="V6">
        <v>36852</v>
      </c>
      <c r="W6">
        <v>6906</v>
      </c>
      <c r="X6" s="24">
        <f t="shared" si="8"/>
        <v>55354</v>
      </c>
      <c r="Y6">
        <v>107</v>
      </c>
      <c r="Z6" s="3">
        <f t="shared" si="0"/>
        <v>110815</v>
      </c>
      <c r="AA6">
        <v>2</v>
      </c>
      <c r="AB6">
        <v>0</v>
      </c>
      <c r="AC6">
        <v>84</v>
      </c>
      <c r="AD6">
        <v>966</v>
      </c>
      <c r="AE6" s="3">
        <f t="shared" si="9"/>
        <v>1052</v>
      </c>
      <c r="AF6">
        <v>160</v>
      </c>
      <c r="AG6">
        <v>8</v>
      </c>
      <c r="AH6">
        <v>921</v>
      </c>
      <c r="AI6">
        <v>1194</v>
      </c>
      <c r="AJ6">
        <v>25</v>
      </c>
      <c r="AK6">
        <v>2910</v>
      </c>
      <c r="AL6">
        <v>738</v>
      </c>
      <c r="AM6">
        <v>18</v>
      </c>
      <c r="AN6">
        <v>1405</v>
      </c>
      <c r="AO6">
        <v>1313</v>
      </c>
      <c r="AP6">
        <v>1</v>
      </c>
      <c r="AQ6">
        <v>2547</v>
      </c>
      <c r="AR6">
        <v>853</v>
      </c>
      <c r="AS6">
        <v>4</v>
      </c>
      <c r="AT6">
        <v>1273</v>
      </c>
      <c r="AU6">
        <v>1016</v>
      </c>
      <c r="AV6">
        <v>8</v>
      </c>
      <c r="AW6">
        <v>922</v>
      </c>
      <c r="AX6" s="3">
        <f t="shared" si="10"/>
        <v>16368</v>
      </c>
      <c r="AY6">
        <v>1190</v>
      </c>
      <c r="AZ6">
        <v>32</v>
      </c>
      <c r="BA6">
        <v>409</v>
      </c>
      <c r="BB6">
        <v>66</v>
      </c>
      <c r="BC6">
        <v>144</v>
      </c>
      <c r="BD6">
        <v>490</v>
      </c>
      <c r="BE6">
        <v>21</v>
      </c>
      <c r="BF6" s="3">
        <f t="shared" si="11"/>
        <v>2352</v>
      </c>
      <c r="BG6">
        <v>8709</v>
      </c>
      <c r="BH6">
        <v>10008</v>
      </c>
      <c r="BI6" s="3">
        <f t="shared" si="1"/>
        <v>151781</v>
      </c>
      <c r="BJ6" s="32">
        <v>1697</v>
      </c>
      <c r="BK6" s="32">
        <v>17534</v>
      </c>
      <c r="BL6" s="32">
        <v>17457</v>
      </c>
      <c r="BM6" s="32">
        <v>18295</v>
      </c>
      <c r="BN6" s="33">
        <f t="shared" si="12"/>
        <v>54983</v>
      </c>
      <c r="BO6" s="33">
        <f t="shared" si="13"/>
        <v>206764</v>
      </c>
      <c r="BP6">
        <f t="shared" si="14"/>
        <v>1652</v>
      </c>
      <c r="BQ6">
        <f t="shared" si="15"/>
        <v>700</v>
      </c>
      <c r="BR6" s="44" t="s">
        <v>20</v>
      </c>
      <c r="BS6" s="42">
        <f t="shared" si="2"/>
        <v>3529</v>
      </c>
      <c r="BT6" s="42">
        <f t="shared" si="16"/>
        <v>110815</v>
      </c>
      <c r="BU6" s="43">
        <f t="shared" si="17"/>
        <v>16368</v>
      </c>
      <c r="BV6" s="43">
        <f t="shared" si="18"/>
        <v>1652</v>
      </c>
      <c r="BW6" s="43">
        <f t="shared" si="19"/>
        <v>700</v>
      </c>
      <c r="BX6" s="18">
        <f t="shared" si="20"/>
        <v>8709</v>
      </c>
      <c r="BY6">
        <f t="shared" si="21"/>
        <v>10008</v>
      </c>
      <c r="BZ6" s="22">
        <f t="shared" si="22"/>
        <v>151781</v>
      </c>
      <c r="CA6">
        <v>1749</v>
      </c>
      <c r="CB6" s="22">
        <f t="shared" si="23"/>
        <v>153530</v>
      </c>
      <c r="CC6" s="53">
        <f t="shared" si="3"/>
        <v>2.298573568683645</v>
      </c>
      <c r="CD6" s="53">
        <f t="shared" si="24"/>
        <v>72.17807594606917</v>
      </c>
      <c r="CE6" s="53">
        <f t="shared" si="25"/>
        <v>10.661108578128054</v>
      </c>
      <c r="CF6" s="53">
        <f t="shared" si="26"/>
        <v>1.0760112030222106</v>
      </c>
      <c r="CG6" s="53">
        <f t="shared" si="27"/>
        <v>0.4559369504331401</v>
      </c>
      <c r="CH6" s="53">
        <f t="shared" si="28"/>
        <v>5.6725070018888815</v>
      </c>
      <c r="CI6" s="53">
        <f t="shared" si="29"/>
        <v>6.518595714192665</v>
      </c>
      <c r="CJ6" s="53">
        <f t="shared" si="5"/>
        <v>1.1391910375822314</v>
      </c>
      <c r="CK6" s="53">
        <f t="shared" si="6"/>
        <v>100</v>
      </c>
    </row>
    <row r="7" spans="1:89" ht="15.75">
      <c r="A7" t="s">
        <v>119</v>
      </c>
      <c r="B7" t="s">
        <v>21</v>
      </c>
      <c r="D7">
        <v>1131309</v>
      </c>
      <c r="E7">
        <v>2026</v>
      </c>
      <c r="F7">
        <v>3524</v>
      </c>
      <c r="G7">
        <v>1022</v>
      </c>
      <c r="H7">
        <v>1667</v>
      </c>
      <c r="I7">
        <v>3297</v>
      </c>
      <c r="J7">
        <v>21</v>
      </c>
      <c r="K7">
        <v>581</v>
      </c>
      <c r="L7">
        <v>551</v>
      </c>
      <c r="M7">
        <v>249</v>
      </c>
      <c r="N7">
        <v>339</v>
      </c>
      <c r="O7">
        <v>437</v>
      </c>
      <c r="P7">
        <v>111</v>
      </c>
      <c r="Q7">
        <v>368</v>
      </c>
      <c r="R7" s="3">
        <f t="shared" si="7"/>
        <v>14193</v>
      </c>
      <c r="S7">
        <v>146289</v>
      </c>
      <c r="T7">
        <v>2455</v>
      </c>
      <c r="U7">
        <v>665</v>
      </c>
      <c r="V7">
        <v>343909</v>
      </c>
      <c r="W7">
        <v>74079</v>
      </c>
      <c r="X7" s="24">
        <f t="shared" si="8"/>
        <v>567397</v>
      </c>
      <c r="Y7">
        <v>457</v>
      </c>
      <c r="Z7" s="3">
        <f t="shared" si="0"/>
        <v>1135251</v>
      </c>
      <c r="AA7">
        <v>70</v>
      </c>
      <c r="AB7">
        <v>6</v>
      </c>
      <c r="AC7">
        <v>450</v>
      </c>
      <c r="AD7">
        <v>14193</v>
      </c>
      <c r="AE7" s="3">
        <f t="shared" si="9"/>
        <v>14719</v>
      </c>
      <c r="AF7">
        <v>721</v>
      </c>
      <c r="AG7">
        <v>179</v>
      </c>
      <c r="AH7">
        <v>7173</v>
      </c>
      <c r="AI7">
        <v>5453</v>
      </c>
      <c r="AJ7">
        <v>336</v>
      </c>
      <c r="AK7">
        <v>20909</v>
      </c>
      <c r="AL7">
        <v>2987</v>
      </c>
      <c r="AM7">
        <v>219</v>
      </c>
      <c r="AN7">
        <v>8404</v>
      </c>
      <c r="AO7">
        <v>4339</v>
      </c>
      <c r="AP7">
        <v>33</v>
      </c>
      <c r="AQ7">
        <v>14463</v>
      </c>
      <c r="AR7">
        <v>5043</v>
      </c>
      <c r="AS7">
        <v>85</v>
      </c>
      <c r="AT7">
        <v>10536</v>
      </c>
      <c r="AU7">
        <v>5099</v>
      </c>
      <c r="AV7">
        <v>86</v>
      </c>
      <c r="AW7">
        <v>6903</v>
      </c>
      <c r="AX7" s="3">
        <f t="shared" si="10"/>
        <v>107687</v>
      </c>
      <c r="AY7">
        <v>3568</v>
      </c>
      <c r="AZ7">
        <v>564</v>
      </c>
      <c r="BA7">
        <v>2919</v>
      </c>
      <c r="BB7">
        <v>314</v>
      </c>
      <c r="BC7">
        <v>896</v>
      </c>
      <c r="BD7">
        <v>3224</v>
      </c>
      <c r="BE7">
        <v>221</v>
      </c>
      <c r="BF7" s="3">
        <f t="shared" si="11"/>
        <v>11706</v>
      </c>
      <c r="BG7">
        <v>34355</v>
      </c>
      <c r="BH7">
        <v>33718</v>
      </c>
      <c r="BI7" s="3">
        <f t="shared" si="1"/>
        <v>1336910</v>
      </c>
      <c r="BJ7" s="32">
        <v>9043</v>
      </c>
      <c r="BK7" s="32">
        <v>58671</v>
      </c>
      <c r="BL7" s="32">
        <v>145852</v>
      </c>
      <c r="BM7" s="32">
        <v>148230</v>
      </c>
      <c r="BN7" s="33">
        <f t="shared" si="12"/>
        <v>361796</v>
      </c>
      <c r="BO7" s="33">
        <f t="shared" si="13"/>
        <v>1698706</v>
      </c>
      <c r="BP7">
        <f t="shared" si="14"/>
        <v>7272</v>
      </c>
      <c r="BQ7">
        <f t="shared" si="15"/>
        <v>4434</v>
      </c>
      <c r="BR7" s="41" t="s">
        <v>21</v>
      </c>
      <c r="BS7" s="42">
        <f t="shared" si="2"/>
        <v>14193</v>
      </c>
      <c r="BT7" s="42">
        <f t="shared" si="16"/>
        <v>1135251</v>
      </c>
      <c r="BU7" s="43">
        <f t="shared" si="17"/>
        <v>107687</v>
      </c>
      <c r="BV7" s="43">
        <f t="shared" si="18"/>
        <v>7272</v>
      </c>
      <c r="BW7" s="43">
        <f t="shared" si="19"/>
        <v>4434</v>
      </c>
      <c r="BX7" s="18">
        <f t="shared" si="20"/>
        <v>34355</v>
      </c>
      <c r="BY7">
        <f t="shared" si="21"/>
        <v>33718</v>
      </c>
      <c r="BZ7" s="22">
        <f t="shared" si="22"/>
        <v>1336910</v>
      </c>
      <c r="CA7">
        <v>6681</v>
      </c>
      <c r="CB7" s="22">
        <f t="shared" si="23"/>
        <v>1343591</v>
      </c>
      <c r="CC7" s="53">
        <f t="shared" si="3"/>
        <v>1.056348248834653</v>
      </c>
      <c r="CD7" s="53">
        <f t="shared" si="24"/>
        <v>84.49379312603314</v>
      </c>
      <c r="CE7" s="53">
        <f t="shared" si="25"/>
        <v>8.014864642588407</v>
      </c>
      <c r="CF7" s="53">
        <f t="shared" si="26"/>
        <v>0.5412361351036141</v>
      </c>
      <c r="CG7" s="53">
        <f t="shared" si="27"/>
        <v>0.3300111417834743</v>
      </c>
      <c r="CH7" s="53">
        <f t="shared" si="28"/>
        <v>2.5569537158257236</v>
      </c>
      <c r="CI7" s="53">
        <f t="shared" si="29"/>
        <v>2.5095434548162348</v>
      </c>
      <c r="CJ7" s="53">
        <f t="shared" si="5"/>
        <v>0.49724953501474783</v>
      </c>
      <c r="CK7" s="53">
        <f t="shared" si="6"/>
        <v>100</v>
      </c>
    </row>
    <row r="8" spans="1:89" ht="15.75">
      <c r="A8" t="s">
        <v>120</v>
      </c>
      <c r="B8" t="s">
        <v>22</v>
      </c>
      <c r="D8">
        <v>336400</v>
      </c>
      <c r="E8">
        <v>752</v>
      </c>
      <c r="F8">
        <v>1076</v>
      </c>
      <c r="G8">
        <v>113</v>
      </c>
      <c r="H8">
        <v>476</v>
      </c>
      <c r="I8">
        <v>818</v>
      </c>
      <c r="J8">
        <v>5</v>
      </c>
      <c r="K8">
        <v>118</v>
      </c>
      <c r="L8">
        <v>110</v>
      </c>
      <c r="M8">
        <v>52</v>
      </c>
      <c r="N8">
        <v>90</v>
      </c>
      <c r="O8">
        <v>221</v>
      </c>
      <c r="P8">
        <v>27</v>
      </c>
      <c r="Q8">
        <v>113</v>
      </c>
      <c r="R8" s="3">
        <f t="shared" si="7"/>
        <v>3971</v>
      </c>
      <c r="S8">
        <v>25889</v>
      </c>
      <c r="T8">
        <v>1229</v>
      </c>
      <c r="U8">
        <v>204</v>
      </c>
      <c r="V8">
        <v>103841</v>
      </c>
      <c r="W8">
        <v>29805</v>
      </c>
      <c r="X8" s="24">
        <f t="shared" si="8"/>
        <v>160968</v>
      </c>
      <c r="Y8">
        <v>126</v>
      </c>
      <c r="Z8" s="3">
        <f t="shared" si="0"/>
        <v>322062</v>
      </c>
      <c r="AA8">
        <v>38</v>
      </c>
      <c r="AB8">
        <v>1</v>
      </c>
      <c r="AC8">
        <v>300</v>
      </c>
      <c r="AD8">
        <v>7041</v>
      </c>
      <c r="AE8" s="3">
        <f t="shared" si="9"/>
        <v>7380</v>
      </c>
      <c r="AF8">
        <v>277</v>
      </c>
      <c r="AG8">
        <v>123</v>
      </c>
      <c r="AH8">
        <v>2123</v>
      </c>
      <c r="AI8">
        <v>2133</v>
      </c>
      <c r="AJ8">
        <v>54</v>
      </c>
      <c r="AK8">
        <v>5068</v>
      </c>
      <c r="AL8">
        <v>863</v>
      </c>
      <c r="AM8">
        <v>40</v>
      </c>
      <c r="AN8">
        <v>2531</v>
      </c>
      <c r="AO8">
        <v>1681</v>
      </c>
      <c r="AP8">
        <v>16</v>
      </c>
      <c r="AQ8">
        <v>4322</v>
      </c>
      <c r="AR8">
        <v>1664</v>
      </c>
      <c r="AS8">
        <v>9</v>
      </c>
      <c r="AT8">
        <v>3024</v>
      </c>
      <c r="AU8">
        <v>1307</v>
      </c>
      <c r="AV8">
        <v>21</v>
      </c>
      <c r="AW8">
        <v>1921</v>
      </c>
      <c r="AX8" s="3">
        <f t="shared" si="10"/>
        <v>34557</v>
      </c>
      <c r="AY8">
        <v>1267</v>
      </c>
      <c r="AZ8">
        <v>186</v>
      </c>
      <c r="BA8">
        <v>1020</v>
      </c>
      <c r="BB8">
        <v>118</v>
      </c>
      <c r="BC8">
        <v>194</v>
      </c>
      <c r="BD8">
        <v>834</v>
      </c>
      <c r="BE8">
        <v>30</v>
      </c>
      <c r="BF8" s="3">
        <f t="shared" si="11"/>
        <v>3649</v>
      </c>
      <c r="BG8">
        <v>7112</v>
      </c>
      <c r="BH8">
        <v>11461</v>
      </c>
      <c r="BI8" s="3">
        <f t="shared" si="1"/>
        <v>382812</v>
      </c>
      <c r="BJ8" s="32">
        <v>4109</v>
      </c>
      <c r="BK8" s="32">
        <v>24087</v>
      </c>
      <c r="BL8" s="32">
        <v>42975</v>
      </c>
      <c r="BM8" s="32">
        <v>43385</v>
      </c>
      <c r="BN8" s="33">
        <f t="shared" si="12"/>
        <v>114556</v>
      </c>
      <c r="BO8" s="33">
        <f t="shared" si="13"/>
        <v>497368</v>
      </c>
      <c r="BP8">
        <f t="shared" si="14"/>
        <v>2503</v>
      </c>
      <c r="BQ8">
        <f t="shared" si="15"/>
        <v>1146</v>
      </c>
      <c r="BR8" s="41" t="s">
        <v>22</v>
      </c>
      <c r="BS8" s="42">
        <f t="shared" si="2"/>
        <v>3971</v>
      </c>
      <c r="BT8" s="42">
        <f t="shared" si="16"/>
        <v>322062</v>
      </c>
      <c r="BU8" s="43">
        <f t="shared" si="17"/>
        <v>34557</v>
      </c>
      <c r="BV8" s="43">
        <f t="shared" si="18"/>
        <v>2503</v>
      </c>
      <c r="BW8" s="43">
        <f t="shared" si="19"/>
        <v>1146</v>
      </c>
      <c r="BX8" s="18">
        <f t="shared" si="20"/>
        <v>7112</v>
      </c>
      <c r="BY8">
        <f t="shared" si="21"/>
        <v>11461</v>
      </c>
      <c r="BZ8" s="22">
        <f t="shared" si="22"/>
        <v>382812</v>
      </c>
      <c r="CA8">
        <v>1294</v>
      </c>
      <c r="CB8" s="22">
        <f t="shared" si="23"/>
        <v>384106</v>
      </c>
      <c r="CC8" s="53">
        <f t="shared" si="3"/>
        <v>1.033829203396979</v>
      </c>
      <c r="CD8" s="53">
        <f t="shared" si="24"/>
        <v>83.84716718822408</v>
      </c>
      <c r="CE8" s="53">
        <f t="shared" si="25"/>
        <v>8.9967352761998</v>
      </c>
      <c r="CF8" s="53">
        <f t="shared" si="26"/>
        <v>0.6516430360369273</v>
      </c>
      <c r="CG8" s="53">
        <f t="shared" si="27"/>
        <v>0.29835514154946813</v>
      </c>
      <c r="CH8" s="53">
        <f t="shared" si="28"/>
        <v>1.8515722222511495</v>
      </c>
      <c r="CI8" s="53">
        <f t="shared" si="29"/>
        <v>2.9838117602953353</v>
      </c>
      <c r="CJ8" s="53">
        <f t="shared" si="5"/>
        <v>0.33688617204625804</v>
      </c>
      <c r="CK8" s="53">
        <f t="shared" si="6"/>
        <v>100</v>
      </c>
    </row>
    <row r="9" spans="1:89" ht="15.75">
      <c r="A9" t="s">
        <v>121</v>
      </c>
      <c r="B9" t="s">
        <v>23</v>
      </c>
      <c r="D9">
        <v>463273</v>
      </c>
      <c r="E9">
        <v>766</v>
      </c>
      <c r="F9">
        <v>1543</v>
      </c>
      <c r="G9">
        <v>243</v>
      </c>
      <c r="H9">
        <v>414</v>
      </c>
      <c r="I9">
        <v>1290</v>
      </c>
      <c r="J9">
        <v>3</v>
      </c>
      <c r="K9">
        <v>172</v>
      </c>
      <c r="L9">
        <v>87</v>
      </c>
      <c r="M9">
        <v>39</v>
      </c>
      <c r="N9">
        <v>53</v>
      </c>
      <c r="O9">
        <v>190</v>
      </c>
      <c r="P9">
        <v>21</v>
      </c>
      <c r="Q9">
        <v>96</v>
      </c>
      <c r="R9" s="3">
        <f t="shared" si="7"/>
        <v>4917</v>
      </c>
      <c r="S9">
        <v>50711</v>
      </c>
      <c r="T9">
        <v>560</v>
      </c>
      <c r="U9">
        <v>220</v>
      </c>
      <c r="V9">
        <v>138720</v>
      </c>
      <c r="W9">
        <v>35206</v>
      </c>
      <c r="X9" s="24">
        <f t="shared" si="8"/>
        <v>225417</v>
      </c>
      <c r="Y9">
        <v>95</v>
      </c>
      <c r="Z9" s="3">
        <f t="shared" si="0"/>
        <v>450929</v>
      </c>
      <c r="AA9">
        <v>25</v>
      </c>
      <c r="AB9">
        <v>1</v>
      </c>
      <c r="AC9">
        <v>101</v>
      </c>
      <c r="AD9">
        <v>2746</v>
      </c>
      <c r="AE9" s="3">
        <f t="shared" si="9"/>
        <v>2873</v>
      </c>
      <c r="AF9">
        <v>295</v>
      </c>
      <c r="AG9">
        <v>156</v>
      </c>
      <c r="AH9">
        <v>2382</v>
      </c>
      <c r="AI9">
        <v>2438</v>
      </c>
      <c r="AJ9">
        <v>27</v>
      </c>
      <c r="AK9">
        <v>5495</v>
      </c>
      <c r="AL9">
        <v>1162</v>
      </c>
      <c r="AM9">
        <v>38</v>
      </c>
      <c r="AN9">
        <v>1960</v>
      </c>
      <c r="AO9">
        <v>1388</v>
      </c>
      <c r="AP9">
        <v>13</v>
      </c>
      <c r="AQ9">
        <v>5198</v>
      </c>
      <c r="AR9">
        <v>1839</v>
      </c>
      <c r="AS9">
        <v>30</v>
      </c>
      <c r="AT9">
        <v>3977</v>
      </c>
      <c r="AU9">
        <v>1254</v>
      </c>
      <c r="AV9">
        <v>36</v>
      </c>
      <c r="AW9">
        <v>1673</v>
      </c>
      <c r="AX9" s="3">
        <f t="shared" si="10"/>
        <v>32234</v>
      </c>
      <c r="AY9">
        <v>1483</v>
      </c>
      <c r="AZ9">
        <v>87</v>
      </c>
      <c r="BA9">
        <v>1477</v>
      </c>
      <c r="BB9">
        <v>69</v>
      </c>
      <c r="BC9">
        <v>351</v>
      </c>
      <c r="BD9">
        <v>687</v>
      </c>
      <c r="BE9">
        <v>42</v>
      </c>
      <c r="BF9" s="3">
        <f t="shared" si="11"/>
        <v>4196</v>
      </c>
      <c r="BG9">
        <v>7786</v>
      </c>
      <c r="BH9">
        <v>15013</v>
      </c>
      <c r="BI9" s="3">
        <f t="shared" si="1"/>
        <v>515075</v>
      </c>
      <c r="BJ9" s="32">
        <v>7066</v>
      </c>
      <c r="BK9" s="32">
        <v>31304</v>
      </c>
      <c r="BL9" s="32">
        <v>67583</v>
      </c>
      <c r="BM9" s="32">
        <v>67662</v>
      </c>
      <c r="BN9" s="33">
        <f t="shared" si="12"/>
        <v>173615</v>
      </c>
      <c r="BO9" s="33">
        <f t="shared" si="13"/>
        <v>688690</v>
      </c>
      <c r="BP9">
        <f t="shared" si="14"/>
        <v>3089</v>
      </c>
      <c r="BQ9">
        <f t="shared" si="15"/>
        <v>1107</v>
      </c>
      <c r="BR9" s="41" t="s">
        <v>23</v>
      </c>
      <c r="BS9" s="42">
        <f t="shared" si="2"/>
        <v>4917</v>
      </c>
      <c r="BT9" s="42">
        <f t="shared" si="16"/>
        <v>450929</v>
      </c>
      <c r="BU9" s="43">
        <f t="shared" si="17"/>
        <v>32234</v>
      </c>
      <c r="BV9" s="43">
        <f t="shared" si="18"/>
        <v>3089</v>
      </c>
      <c r="BW9" s="43">
        <f t="shared" si="19"/>
        <v>1107</v>
      </c>
      <c r="BX9" s="18">
        <f t="shared" si="20"/>
        <v>7786</v>
      </c>
      <c r="BY9">
        <f t="shared" si="21"/>
        <v>15013</v>
      </c>
      <c r="BZ9" s="22">
        <f t="shared" si="22"/>
        <v>515075</v>
      </c>
      <c r="CA9">
        <v>3061</v>
      </c>
      <c r="CB9" s="22">
        <f t="shared" si="23"/>
        <v>518136</v>
      </c>
      <c r="CC9" s="53">
        <f t="shared" si="3"/>
        <v>0.9489786465329566</v>
      </c>
      <c r="CD9" s="53">
        <f t="shared" si="24"/>
        <v>87.0290811678787</v>
      </c>
      <c r="CE9" s="53">
        <f t="shared" si="25"/>
        <v>6.221146571556503</v>
      </c>
      <c r="CF9" s="53">
        <f t="shared" si="26"/>
        <v>0.5961755214847068</v>
      </c>
      <c r="CG9" s="53">
        <f t="shared" si="27"/>
        <v>0.21365047014683405</v>
      </c>
      <c r="CH9" s="53">
        <f t="shared" si="28"/>
        <v>1.5026942733182023</v>
      </c>
      <c r="CI9" s="53">
        <f t="shared" si="29"/>
        <v>2.897501814195501</v>
      </c>
      <c r="CJ9" s="53">
        <f t="shared" si="5"/>
        <v>0.5907715348865934</v>
      </c>
      <c r="CK9" s="53">
        <f t="shared" si="6"/>
        <v>100</v>
      </c>
    </row>
    <row r="10" spans="1:89" ht="15.75">
      <c r="A10" t="s">
        <v>122</v>
      </c>
      <c r="B10" t="s">
        <v>24</v>
      </c>
      <c r="D10">
        <v>582079</v>
      </c>
      <c r="E10">
        <v>1366</v>
      </c>
      <c r="F10">
        <v>3747</v>
      </c>
      <c r="G10">
        <v>59</v>
      </c>
      <c r="H10">
        <v>1054</v>
      </c>
      <c r="I10">
        <v>2044</v>
      </c>
      <c r="J10">
        <v>35</v>
      </c>
      <c r="K10">
        <v>330</v>
      </c>
      <c r="L10">
        <v>396</v>
      </c>
      <c r="M10">
        <v>183</v>
      </c>
      <c r="N10">
        <v>31</v>
      </c>
      <c r="O10">
        <v>479</v>
      </c>
      <c r="P10">
        <v>130</v>
      </c>
      <c r="Q10">
        <v>201</v>
      </c>
      <c r="R10" s="3">
        <f t="shared" si="7"/>
        <v>10055</v>
      </c>
      <c r="S10">
        <v>49626</v>
      </c>
      <c r="T10">
        <v>7986</v>
      </c>
      <c r="U10">
        <v>921</v>
      </c>
      <c r="V10">
        <v>67247</v>
      </c>
      <c r="W10">
        <v>42256</v>
      </c>
      <c r="X10" s="24">
        <f t="shared" si="8"/>
        <v>168036</v>
      </c>
      <c r="Y10">
        <v>2193</v>
      </c>
      <c r="Z10" s="3">
        <f t="shared" si="0"/>
        <v>338265</v>
      </c>
      <c r="AA10">
        <v>5</v>
      </c>
      <c r="AB10">
        <v>6</v>
      </c>
      <c r="AC10">
        <v>25</v>
      </c>
      <c r="AD10">
        <v>492</v>
      </c>
      <c r="AE10" s="3">
        <f t="shared" si="9"/>
        <v>528</v>
      </c>
      <c r="AF10">
        <v>512</v>
      </c>
      <c r="AG10">
        <v>119</v>
      </c>
      <c r="AH10">
        <v>4244</v>
      </c>
      <c r="AI10">
        <v>1889</v>
      </c>
      <c r="AJ10">
        <v>207</v>
      </c>
      <c r="AK10">
        <v>13003</v>
      </c>
      <c r="AL10">
        <v>752</v>
      </c>
      <c r="AM10">
        <v>132</v>
      </c>
      <c r="AN10">
        <v>2251</v>
      </c>
      <c r="AO10">
        <v>1388</v>
      </c>
      <c r="AP10">
        <v>69</v>
      </c>
      <c r="AQ10">
        <v>10732</v>
      </c>
      <c r="AR10">
        <v>1341</v>
      </c>
      <c r="AS10">
        <v>58</v>
      </c>
      <c r="AT10">
        <v>4584</v>
      </c>
      <c r="AU10">
        <v>1766</v>
      </c>
      <c r="AV10">
        <v>285</v>
      </c>
      <c r="AW10">
        <v>3755</v>
      </c>
      <c r="AX10" s="3">
        <f t="shared" si="10"/>
        <v>47615</v>
      </c>
      <c r="AY10">
        <v>5732</v>
      </c>
      <c r="AZ10">
        <v>4665</v>
      </c>
      <c r="BA10">
        <v>6816</v>
      </c>
      <c r="BB10">
        <v>809</v>
      </c>
      <c r="BC10">
        <v>925</v>
      </c>
      <c r="BD10">
        <v>6007</v>
      </c>
      <c r="BE10">
        <v>249</v>
      </c>
      <c r="BF10" s="3">
        <f t="shared" si="11"/>
        <v>25203</v>
      </c>
      <c r="BG10">
        <v>5310</v>
      </c>
      <c r="BH10">
        <v>23580</v>
      </c>
      <c r="BI10" s="3">
        <f t="shared" si="1"/>
        <v>450028</v>
      </c>
      <c r="BJ10" s="32">
        <v>8173</v>
      </c>
      <c r="BK10" s="32">
        <v>115411</v>
      </c>
      <c r="BL10" s="32">
        <v>89293</v>
      </c>
      <c r="BM10" s="32">
        <v>87210</v>
      </c>
      <c r="BN10" s="33">
        <f t="shared" si="12"/>
        <v>300087</v>
      </c>
      <c r="BO10" s="33">
        <f t="shared" si="13"/>
        <v>750115</v>
      </c>
      <c r="BP10">
        <f t="shared" si="14"/>
        <v>17462</v>
      </c>
      <c r="BQ10">
        <f t="shared" si="15"/>
        <v>7741</v>
      </c>
      <c r="BR10" s="41" t="s">
        <v>24</v>
      </c>
      <c r="BS10" s="42">
        <f t="shared" si="2"/>
        <v>10055</v>
      </c>
      <c r="BT10" s="42">
        <f t="shared" si="16"/>
        <v>338265</v>
      </c>
      <c r="BU10" s="43">
        <f t="shared" si="17"/>
        <v>47615</v>
      </c>
      <c r="BV10" s="43">
        <f t="shared" si="18"/>
        <v>17462</v>
      </c>
      <c r="BW10" s="43">
        <f t="shared" si="19"/>
        <v>7741</v>
      </c>
      <c r="BX10" s="18">
        <f t="shared" si="20"/>
        <v>5310</v>
      </c>
      <c r="BY10">
        <f t="shared" si="21"/>
        <v>23580</v>
      </c>
      <c r="BZ10" s="22">
        <f t="shared" si="22"/>
        <v>450028</v>
      </c>
      <c r="CA10">
        <v>18446</v>
      </c>
      <c r="CB10" s="22">
        <f t="shared" si="23"/>
        <v>468474</v>
      </c>
      <c r="CC10" s="53">
        <f t="shared" si="3"/>
        <v>2.146330426021508</v>
      </c>
      <c r="CD10" s="53">
        <f t="shared" si="24"/>
        <v>72.20571472482999</v>
      </c>
      <c r="CE10" s="53">
        <f t="shared" si="25"/>
        <v>10.163851142219206</v>
      </c>
      <c r="CF10" s="53">
        <f t="shared" si="26"/>
        <v>3.7274213723707184</v>
      </c>
      <c r="CG10" s="53">
        <f t="shared" si="27"/>
        <v>1.652386258362257</v>
      </c>
      <c r="CH10" s="53">
        <f t="shared" si="28"/>
        <v>1.1334673855966393</v>
      </c>
      <c r="CI10" s="53">
        <f t="shared" si="29"/>
        <v>5.03336364451389</v>
      </c>
      <c r="CJ10" s="53">
        <f t="shared" si="5"/>
        <v>3.9374650460858023</v>
      </c>
      <c r="CK10" s="53">
        <f t="shared" si="6"/>
        <v>100</v>
      </c>
    </row>
    <row r="11" spans="1:89" ht="15.75">
      <c r="A11" t="s">
        <v>123</v>
      </c>
      <c r="B11" t="s">
        <v>25</v>
      </c>
      <c r="D11">
        <v>878907</v>
      </c>
      <c r="E11">
        <v>5112</v>
      </c>
      <c r="F11">
        <v>4866</v>
      </c>
      <c r="G11">
        <v>738</v>
      </c>
      <c r="H11">
        <v>2841</v>
      </c>
      <c r="I11">
        <v>3901</v>
      </c>
      <c r="J11">
        <v>33</v>
      </c>
      <c r="K11">
        <v>405</v>
      </c>
      <c r="L11">
        <v>320</v>
      </c>
      <c r="M11">
        <v>393</v>
      </c>
      <c r="N11">
        <v>226</v>
      </c>
      <c r="O11">
        <v>799</v>
      </c>
      <c r="P11">
        <v>177</v>
      </c>
      <c r="Q11">
        <v>309</v>
      </c>
      <c r="R11" s="3">
        <f t="shared" si="7"/>
        <v>20120</v>
      </c>
      <c r="S11">
        <v>95358</v>
      </c>
      <c r="T11">
        <v>8169</v>
      </c>
      <c r="U11">
        <v>566</v>
      </c>
      <c r="V11">
        <v>178498</v>
      </c>
      <c r="W11">
        <v>65631</v>
      </c>
      <c r="X11" s="24">
        <f t="shared" si="8"/>
        <v>348222</v>
      </c>
      <c r="Y11">
        <v>304</v>
      </c>
      <c r="Z11" s="3">
        <f t="shared" si="0"/>
        <v>696748</v>
      </c>
      <c r="AA11">
        <v>19</v>
      </c>
      <c r="AB11">
        <v>25</v>
      </c>
      <c r="AC11">
        <v>83</v>
      </c>
      <c r="AD11">
        <v>2073</v>
      </c>
      <c r="AE11" s="3">
        <f t="shared" si="9"/>
        <v>2200</v>
      </c>
      <c r="AF11">
        <v>2279</v>
      </c>
      <c r="AG11">
        <v>231</v>
      </c>
      <c r="AH11">
        <v>10836</v>
      </c>
      <c r="AI11">
        <v>7506</v>
      </c>
      <c r="AJ11">
        <v>197</v>
      </c>
      <c r="AK11">
        <v>12420</v>
      </c>
      <c r="AL11">
        <v>3672</v>
      </c>
      <c r="AM11">
        <v>266</v>
      </c>
      <c r="AN11">
        <v>7236</v>
      </c>
      <c r="AO11">
        <v>5215</v>
      </c>
      <c r="AP11">
        <v>287</v>
      </c>
      <c r="AQ11">
        <v>27713</v>
      </c>
      <c r="AR11">
        <v>4672</v>
      </c>
      <c r="AS11">
        <v>140</v>
      </c>
      <c r="AT11">
        <v>6683</v>
      </c>
      <c r="AU11">
        <v>3548</v>
      </c>
      <c r="AV11">
        <v>205</v>
      </c>
      <c r="AW11">
        <v>4380</v>
      </c>
      <c r="AX11" s="3">
        <f t="shared" si="10"/>
        <v>99686</v>
      </c>
      <c r="AY11">
        <v>5473</v>
      </c>
      <c r="AZ11">
        <v>1086</v>
      </c>
      <c r="BA11">
        <v>3169</v>
      </c>
      <c r="BB11">
        <v>564</v>
      </c>
      <c r="BC11">
        <v>658</v>
      </c>
      <c r="BD11">
        <v>2302</v>
      </c>
      <c r="BE11">
        <v>83</v>
      </c>
      <c r="BF11" s="3">
        <f t="shared" si="11"/>
        <v>13335</v>
      </c>
      <c r="BG11">
        <v>15446</v>
      </c>
      <c r="BH11">
        <v>43200</v>
      </c>
      <c r="BI11" s="3">
        <f t="shared" si="1"/>
        <v>888535</v>
      </c>
      <c r="BJ11" s="32">
        <v>9223</v>
      </c>
      <c r="BK11" s="32">
        <v>96889</v>
      </c>
      <c r="BL11" s="32">
        <v>115929</v>
      </c>
      <c r="BM11" s="32">
        <v>116553</v>
      </c>
      <c r="BN11" s="33">
        <f t="shared" si="12"/>
        <v>338594</v>
      </c>
      <c r="BO11" s="33">
        <f t="shared" si="13"/>
        <v>1227129</v>
      </c>
      <c r="BP11">
        <f t="shared" si="14"/>
        <v>9811</v>
      </c>
      <c r="BQ11">
        <f t="shared" si="15"/>
        <v>3524</v>
      </c>
      <c r="BR11" s="41" t="s">
        <v>25</v>
      </c>
      <c r="BS11" s="42">
        <f t="shared" si="2"/>
        <v>20120</v>
      </c>
      <c r="BT11" s="42">
        <f t="shared" si="16"/>
        <v>696748</v>
      </c>
      <c r="BU11" s="43">
        <f t="shared" si="17"/>
        <v>99686</v>
      </c>
      <c r="BV11" s="43">
        <f t="shared" si="18"/>
        <v>9811</v>
      </c>
      <c r="BW11" s="43">
        <f t="shared" si="19"/>
        <v>3524</v>
      </c>
      <c r="BX11" s="18">
        <f t="shared" si="20"/>
        <v>15446</v>
      </c>
      <c r="BY11">
        <f t="shared" si="21"/>
        <v>43200</v>
      </c>
      <c r="BZ11" s="22">
        <f t="shared" si="22"/>
        <v>888535</v>
      </c>
      <c r="CA11">
        <v>6882</v>
      </c>
      <c r="CB11" s="22">
        <f t="shared" si="23"/>
        <v>895417</v>
      </c>
      <c r="CC11" s="53">
        <f t="shared" si="3"/>
        <v>2.246997767520608</v>
      </c>
      <c r="CD11" s="53">
        <f t="shared" si="24"/>
        <v>77.8126839226863</v>
      </c>
      <c r="CE11" s="53">
        <f t="shared" si="25"/>
        <v>11.13291349170275</v>
      </c>
      <c r="CF11" s="53">
        <f t="shared" si="26"/>
        <v>1.0956906111900935</v>
      </c>
      <c r="CG11" s="53">
        <f t="shared" si="27"/>
        <v>0.3935596487446631</v>
      </c>
      <c r="CH11" s="53">
        <f t="shared" si="28"/>
        <v>1.72500633782919</v>
      </c>
      <c r="CI11" s="53">
        <f t="shared" si="29"/>
        <v>4.824567771217209</v>
      </c>
      <c r="CJ11" s="53">
        <f t="shared" si="5"/>
        <v>0.768580449109186</v>
      </c>
      <c r="CK11" s="53">
        <f t="shared" si="6"/>
        <v>100</v>
      </c>
    </row>
    <row r="12" spans="1:89" ht="15.75">
      <c r="A12" t="s">
        <v>124</v>
      </c>
      <c r="B12" t="s">
        <v>26</v>
      </c>
      <c r="D12">
        <v>5106069</v>
      </c>
      <c r="E12">
        <v>4956</v>
      </c>
      <c r="F12">
        <v>16581</v>
      </c>
      <c r="G12">
        <v>1453</v>
      </c>
      <c r="H12">
        <v>9775</v>
      </c>
      <c r="I12">
        <v>20845</v>
      </c>
      <c r="J12">
        <v>183</v>
      </c>
      <c r="K12">
        <v>4921</v>
      </c>
      <c r="L12">
        <v>1641</v>
      </c>
      <c r="M12">
        <v>1085</v>
      </c>
      <c r="N12">
        <v>605</v>
      </c>
      <c r="O12">
        <v>3986</v>
      </c>
      <c r="P12">
        <v>571</v>
      </c>
      <c r="Q12">
        <v>1097</v>
      </c>
      <c r="R12" s="3">
        <f t="shared" si="7"/>
        <v>67699</v>
      </c>
      <c r="S12">
        <v>260985</v>
      </c>
      <c r="T12">
        <v>13498</v>
      </c>
      <c r="U12">
        <v>8589</v>
      </c>
      <c r="V12">
        <v>544158</v>
      </c>
      <c r="W12">
        <v>645612</v>
      </c>
      <c r="X12" s="24">
        <f t="shared" si="8"/>
        <v>1472842</v>
      </c>
      <c r="Y12">
        <v>1470</v>
      </c>
      <c r="Z12" s="3">
        <f t="shared" si="0"/>
        <v>2947154</v>
      </c>
      <c r="AA12">
        <v>302</v>
      </c>
      <c r="AB12">
        <v>31</v>
      </c>
      <c r="AC12">
        <v>1050</v>
      </c>
      <c r="AD12">
        <v>37041</v>
      </c>
      <c r="AE12" s="3">
        <f t="shared" si="9"/>
        <v>38424</v>
      </c>
      <c r="AF12">
        <v>4833</v>
      </c>
      <c r="AG12">
        <v>1163</v>
      </c>
      <c r="AH12">
        <v>91442</v>
      </c>
      <c r="AI12">
        <v>39513</v>
      </c>
      <c r="AJ12">
        <v>1057</v>
      </c>
      <c r="AK12">
        <v>130721</v>
      </c>
      <c r="AL12">
        <v>24164</v>
      </c>
      <c r="AM12">
        <v>1868</v>
      </c>
      <c r="AN12">
        <v>62039</v>
      </c>
      <c r="AO12">
        <v>30462</v>
      </c>
      <c r="AP12">
        <v>1586</v>
      </c>
      <c r="AQ12">
        <v>329550</v>
      </c>
      <c r="AR12">
        <v>31285</v>
      </c>
      <c r="AS12">
        <v>328</v>
      </c>
      <c r="AT12">
        <v>68123</v>
      </c>
      <c r="AU12">
        <v>18373</v>
      </c>
      <c r="AV12">
        <v>280</v>
      </c>
      <c r="AW12">
        <v>18844</v>
      </c>
      <c r="AX12" s="3">
        <f t="shared" si="10"/>
        <v>894055</v>
      </c>
      <c r="AY12">
        <v>42151</v>
      </c>
      <c r="AZ12">
        <v>3030</v>
      </c>
      <c r="BA12">
        <v>26598</v>
      </c>
      <c r="BB12">
        <v>2411</v>
      </c>
      <c r="BC12">
        <v>3067</v>
      </c>
      <c r="BD12">
        <v>14893</v>
      </c>
      <c r="BE12">
        <v>1112</v>
      </c>
      <c r="BF12" s="3">
        <f t="shared" si="11"/>
        <v>93262</v>
      </c>
      <c r="BG12">
        <v>144661</v>
      </c>
      <c r="BH12">
        <v>197948</v>
      </c>
      <c r="BI12" s="3">
        <f t="shared" si="1"/>
        <v>4344779</v>
      </c>
      <c r="BJ12" s="32">
        <v>51403</v>
      </c>
      <c r="BK12" s="32">
        <v>616850</v>
      </c>
      <c r="BL12" s="32">
        <v>771460</v>
      </c>
      <c r="BM12" s="32">
        <v>794419</v>
      </c>
      <c r="BN12" s="33">
        <f t="shared" si="12"/>
        <v>2234132</v>
      </c>
      <c r="BO12" s="33">
        <f t="shared" si="13"/>
        <v>6578911</v>
      </c>
      <c r="BP12">
        <f t="shared" si="14"/>
        <v>72891</v>
      </c>
      <c r="BQ12">
        <f t="shared" si="15"/>
        <v>20371</v>
      </c>
      <c r="BR12" s="41" t="s">
        <v>26</v>
      </c>
      <c r="BS12" s="42">
        <f t="shared" si="2"/>
        <v>67699</v>
      </c>
      <c r="BT12" s="42">
        <f t="shared" si="16"/>
        <v>2947154</v>
      </c>
      <c r="BU12" s="43">
        <f t="shared" si="17"/>
        <v>894055</v>
      </c>
      <c r="BV12" s="43">
        <f t="shared" si="18"/>
        <v>72891</v>
      </c>
      <c r="BW12" s="43">
        <f t="shared" si="19"/>
        <v>20371</v>
      </c>
      <c r="BX12" s="18">
        <f t="shared" si="20"/>
        <v>144661</v>
      </c>
      <c r="BY12">
        <f t="shared" si="21"/>
        <v>197948</v>
      </c>
      <c r="BZ12" s="22">
        <f t="shared" si="22"/>
        <v>4344779</v>
      </c>
      <c r="CA12">
        <v>34475</v>
      </c>
      <c r="CB12" s="22">
        <f t="shared" si="23"/>
        <v>4379254</v>
      </c>
      <c r="CC12" s="53">
        <f t="shared" si="3"/>
        <v>1.5459025669668853</v>
      </c>
      <c r="CD12" s="53">
        <f t="shared" si="24"/>
        <v>67.29808318951127</v>
      </c>
      <c r="CE12" s="53">
        <f t="shared" si="25"/>
        <v>20.415691805042595</v>
      </c>
      <c r="CF12" s="53">
        <f t="shared" si="26"/>
        <v>1.664461572678817</v>
      </c>
      <c r="CG12" s="53">
        <f t="shared" si="27"/>
        <v>0.46517055187938405</v>
      </c>
      <c r="CH12" s="53">
        <f t="shared" si="28"/>
        <v>3.303325178215285</v>
      </c>
      <c r="CI12" s="53">
        <f t="shared" si="29"/>
        <v>4.520130597585799</v>
      </c>
      <c r="CJ12" s="53">
        <f t="shared" si="5"/>
        <v>0.7872345381199628</v>
      </c>
      <c r="CK12" s="53">
        <f t="shared" si="6"/>
        <v>100</v>
      </c>
    </row>
    <row r="13" spans="1:89" ht="15.75">
      <c r="A13" t="s">
        <v>125</v>
      </c>
      <c r="B13" t="s">
        <v>27</v>
      </c>
      <c r="D13">
        <v>1997897</v>
      </c>
      <c r="E13">
        <v>2119</v>
      </c>
      <c r="F13">
        <v>4981</v>
      </c>
      <c r="G13">
        <v>390</v>
      </c>
      <c r="H13">
        <v>3769</v>
      </c>
      <c r="I13">
        <v>7957</v>
      </c>
      <c r="J13">
        <v>55</v>
      </c>
      <c r="K13">
        <v>885</v>
      </c>
      <c r="L13">
        <v>615</v>
      </c>
      <c r="M13">
        <v>310</v>
      </c>
      <c r="N13">
        <v>379</v>
      </c>
      <c r="O13">
        <v>1683</v>
      </c>
      <c r="P13">
        <v>181</v>
      </c>
      <c r="Q13">
        <v>723</v>
      </c>
      <c r="R13" s="3">
        <f t="shared" si="7"/>
        <v>24047</v>
      </c>
      <c r="S13">
        <v>121522</v>
      </c>
      <c r="T13">
        <v>3941</v>
      </c>
      <c r="U13">
        <v>2717</v>
      </c>
      <c r="V13">
        <v>265172</v>
      </c>
      <c r="W13">
        <v>276364</v>
      </c>
      <c r="X13" s="24">
        <f t="shared" si="8"/>
        <v>669716</v>
      </c>
      <c r="Y13">
        <v>765</v>
      </c>
      <c r="Z13" s="3">
        <f t="shared" si="0"/>
        <v>1340197</v>
      </c>
      <c r="AA13">
        <v>27</v>
      </c>
      <c r="AB13">
        <v>7</v>
      </c>
      <c r="AC13">
        <v>383</v>
      </c>
      <c r="AD13">
        <v>9686</v>
      </c>
      <c r="AE13" s="3">
        <f t="shared" si="9"/>
        <v>10103</v>
      </c>
      <c r="AF13">
        <v>1437</v>
      </c>
      <c r="AG13">
        <v>365</v>
      </c>
      <c r="AH13">
        <v>24894</v>
      </c>
      <c r="AI13">
        <v>13653</v>
      </c>
      <c r="AJ13">
        <v>250</v>
      </c>
      <c r="AK13">
        <v>35224</v>
      </c>
      <c r="AL13">
        <v>8017</v>
      </c>
      <c r="AM13">
        <v>686</v>
      </c>
      <c r="AN13">
        <v>23791</v>
      </c>
      <c r="AO13">
        <v>14257</v>
      </c>
      <c r="AP13">
        <v>866</v>
      </c>
      <c r="AQ13">
        <v>111889</v>
      </c>
      <c r="AR13">
        <v>12692</v>
      </c>
      <c r="AS13">
        <v>117</v>
      </c>
      <c r="AT13">
        <v>22997</v>
      </c>
      <c r="AU13">
        <v>7332</v>
      </c>
      <c r="AV13">
        <v>137</v>
      </c>
      <c r="AW13">
        <v>7306</v>
      </c>
      <c r="AX13" s="3">
        <f t="shared" si="10"/>
        <v>296013</v>
      </c>
      <c r="AY13">
        <v>14923</v>
      </c>
      <c r="AZ13">
        <v>1180</v>
      </c>
      <c r="BA13">
        <v>8578</v>
      </c>
      <c r="BB13">
        <v>712</v>
      </c>
      <c r="BC13">
        <v>1190</v>
      </c>
      <c r="BD13">
        <v>6071</v>
      </c>
      <c r="BE13">
        <v>405</v>
      </c>
      <c r="BF13" s="3">
        <f t="shared" si="11"/>
        <v>33059</v>
      </c>
      <c r="BG13">
        <v>48521</v>
      </c>
      <c r="BH13">
        <v>101314</v>
      </c>
      <c r="BI13" s="3">
        <f t="shared" si="1"/>
        <v>1843151</v>
      </c>
      <c r="BJ13" s="32">
        <v>15504</v>
      </c>
      <c r="BK13" s="32">
        <v>200114</v>
      </c>
      <c r="BL13" s="32">
        <v>298079</v>
      </c>
      <c r="BM13" s="32">
        <v>310765</v>
      </c>
      <c r="BN13" s="33">
        <f t="shared" si="12"/>
        <v>824462</v>
      </c>
      <c r="BO13" s="33">
        <f t="shared" si="13"/>
        <v>2667613</v>
      </c>
      <c r="BP13">
        <f t="shared" si="14"/>
        <v>25086</v>
      </c>
      <c r="BQ13">
        <f t="shared" si="15"/>
        <v>7973</v>
      </c>
      <c r="BR13" s="41" t="s">
        <v>27</v>
      </c>
      <c r="BS13" s="42">
        <f t="shared" si="2"/>
        <v>24047</v>
      </c>
      <c r="BT13" s="42">
        <f t="shared" si="16"/>
        <v>1340197</v>
      </c>
      <c r="BU13" s="43">
        <f t="shared" si="17"/>
        <v>296013</v>
      </c>
      <c r="BV13" s="43">
        <f t="shared" si="18"/>
        <v>25086</v>
      </c>
      <c r="BW13" s="43">
        <f t="shared" si="19"/>
        <v>7973</v>
      </c>
      <c r="BX13" s="18">
        <f t="shared" si="20"/>
        <v>48521</v>
      </c>
      <c r="BY13">
        <f t="shared" si="21"/>
        <v>101314</v>
      </c>
      <c r="BZ13" s="22">
        <f t="shared" si="22"/>
        <v>1843151</v>
      </c>
      <c r="CA13">
        <v>19377</v>
      </c>
      <c r="CB13" s="22">
        <f t="shared" si="23"/>
        <v>1862528</v>
      </c>
      <c r="CC13" s="53">
        <f t="shared" si="3"/>
        <v>1.2910946842141435</v>
      </c>
      <c r="CD13" s="53">
        <f t="shared" si="24"/>
        <v>71.95580415435366</v>
      </c>
      <c r="CE13" s="53">
        <f t="shared" si="25"/>
        <v>15.893076506769294</v>
      </c>
      <c r="CF13" s="53">
        <f t="shared" si="26"/>
        <v>1.3468790804755688</v>
      </c>
      <c r="CG13" s="53">
        <f t="shared" si="27"/>
        <v>0.4280741014363274</v>
      </c>
      <c r="CH13" s="53">
        <f t="shared" si="28"/>
        <v>2.6051151982681606</v>
      </c>
      <c r="CI13" s="53">
        <f t="shared" si="29"/>
        <v>5.439596075871074</v>
      </c>
      <c r="CJ13" s="53">
        <f t="shared" si="5"/>
        <v>1.0403601986117792</v>
      </c>
      <c r="CK13" s="53">
        <f t="shared" si="6"/>
        <v>100</v>
      </c>
    </row>
    <row r="14" spans="1:89" ht="15.75">
      <c r="A14" t="s">
        <v>126</v>
      </c>
      <c r="B14" t="s">
        <v>48</v>
      </c>
      <c r="D14">
        <v>511581</v>
      </c>
      <c r="E14">
        <v>585</v>
      </c>
      <c r="F14">
        <v>1317</v>
      </c>
      <c r="G14">
        <v>185</v>
      </c>
      <c r="H14">
        <v>878</v>
      </c>
      <c r="I14">
        <v>2007</v>
      </c>
      <c r="J14">
        <v>16</v>
      </c>
      <c r="K14">
        <v>261</v>
      </c>
      <c r="L14">
        <v>147</v>
      </c>
      <c r="M14">
        <v>63</v>
      </c>
      <c r="N14">
        <v>92</v>
      </c>
      <c r="O14">
        <v>364</v>
      </c>
      <c r="P14">
        <v>47</v>
      </c>
      <c r="Q14">
        <v>111</v>
      </c>
      <c r="R14" s="3">
        <f t="shared" si="7"/>
        <v>6073</v>
      </c>
      <c r="S14">
        <v>33597</v>
      </c>
      <c r="T14">
        <v>865</v>
      </c>
      <c r="U14">
        <v>919</v>
      </c>
      <c r="V14">
        <v>55847</v>
      </c>
      <c r="W14">
        <v>56540</v>
      </c>
      <c r="X14" s="24">
        <f t="shared" si="8"/>
        <v>147768</v>
      </c>
      <c r="Y14">
        <v>41</v>
      </c>
      <c r="Z14" s="3">
        <f t="shared" si="0"/>
        <v>295577</v>
      </c>
      <c r="AA14">
        <v>13</v>
      </c>
      <c r="AB14">
        <v>5</v>
      </c>
      <c r="AC14">
        <v>232</v>
      </c>
      <c r="AD14">
        <v>10302</v>
      </c>
      <c r="AE14" s="3">
        <f t="shared" si="9"/>
        <v>10552</v>
      </c>
      <c r="AF14">
        <v>266</v>
      </c>
      <c r="AG14">
        <v>105</v>
      </c>
      <c r="AH14">
        <v>5555</v>
      </c>
      <c r="AI14">
        <v>3806</v>
      </c>
      <c r="AJ14">
        <v>77</v>
      </c>
      <c r="AK14">
        <v>10659</v>
      </c>
      <c r="AL14">
        <v>2011</v>
      </c>
      <c r="AM14">
        <v>248</v>
      </c>
      <c r="AN14">
        <v>6220</v>
      </c>
      <c r="AO14">
        <v>4128</v>
      </c>
      <c r="AP14">
        <v>154</v>
      </c>
      <c r="AQ14">
        <v>33064</v>
      </c>
      <c r="AR14">
        <v>2824</v>
      </c>
      <c r="AS14">
        <v>23</v>
      </c>
      <c r="AT14">
        <v>5681</v>
      </c>
      <c r="AU14">
        <v>1708</v>
      </c>
      <c r="AV14">
        <v>34</v>
      </c>
      <c r="AW14">
        <v>1508</v>
      </c>
      <c r="AX14" s="3">
        <f t="shared" si="10"/>
        <v>88623</v>
      </c>
      <c r="AY14">
        <v>3022</v>
      </c>
      <c r="AZ14">
        <v>235</v>
      </c>
      <c r="BA14">
        <v>1865</v>
      </c>
      <c r="BB14">
        <v>192</v>
      </c>
      <c r="BC14">
        <v>256</v>
      </c>
      <c r="BD14">
        <v>1067</v>
      </c>
      <c r="BE14">
        <v>78</v>
      </c>
      <c r="BF14" s="3">
        <f t="shared" si="11"/>
        <v>6715</v>
      </c>
      <c r="BG14">
        <v>15838</v>
      </c>
      <c r="BH14">
        <v>18505</v>
      </c>
      <c r="BI14" s="3">
        <f t="shared" si="1"/>
        <v>431331</v>
      </c>
      <c r="BJ14" s="32">
        <v>2629</v>
      </c>
      <c r="BK14" s="32">
        <v>61262</v>
      </c>
      <c r="BL14" s="32">
        <v>81099</v>
      </c>
      <c r="BM14" s="32">
        <v>83028</v>
      </c>
      <c r="BN14" s="33">
        <f t="shared" si="12"/>
        <v>228018</v>
      </c>
      <c r="BO14" s="33">
        <f t="shared" si="13"/>
        <v>659349</v>
      </c>
      <c r="BP14">
        <f t="shared" si="14"/>
        <v>5200</v>
      </c>
      <c r="BQ14">
        <f t="shared" si="15"/>
        <v>1515</v>
      </c>
      <c r="BR14" s="41" t="s">
        <v>48</v>
      </c>
      <c r="BS14" s="42">
        <f t="shared" si="2"/>
        <v>6073</v>
      </c>
      <c r="BT14" s="42">
        <f t="shared" si="16"/>
        <v>295577</v>
      </c>
      <c r="BU14" s="43">
        <f t="shared" si="17"/>
        <v>88623</v>
      </c>
      <c r="BV14" s="43">
        <f t="shared" si="18"/>
        <v>5200</v>
      </c>
      <c r="BW14" s="43">
        <f t="shared" si="19"/>
        <v>1515</v>
      </c>
      <c r="BX14" s="18">
        <f t="shared" si="20"/>
        <v>15838</v>
      </c>
      <c r="BY14">
        <f t="shared" si="21"/>
        <v>18505</v>
      </c>
      <c r="BZ14" s="22">
        <f t="shared" si="22"/>
        <v>431331</v>
      </c>
      <c r="CA14">
        <v>1771</v>
      </c>
      <c r="CB14" s="22">
        <f t="shared" si="23"/>
        <v>433102</v>
      </c>
      <c r="CC14" s="53">
        <f t="shared" si="3"/>
        <v>1.4022101029318728</v>
      </c>
      <c r="CD14" s="53">
        <f t="shared" si="24"/>
        <v>68.24651005998587</v>
      </c>
      <c r="CE14" s="53">
        <f t="shared" si="25"/>
        <v>20.46238530415468</v>
      </c>
      <c r="CF14" s="53">
        <f t="shared" si="26"/>
        <v>1.2006409575573422</v>
      </c>
      <c r="CG14" s="53">
        <f t="shared" si="27"/>
        <v>0.3498021251344949</v>
      </c>
      <c r="CH14" s="53">
        <f t="shared" si="28"/>
        <v>3.6568752857294586</v>
      </c>
      <c r="CI14" s="53">
        <f t="shared" si="29"/>
        <v>4.272665561461272</v>
      </c>
      <c r="CJ14" s="53">
        <f t="shared" si="5"/>
        <v>0.4089106030450102</v>
      </c>
      <c r="CK14" s="53">
        <f t="shared" si="6"/>
        <v>100</v>
      </c>
    </row>
    <row r="15" spans="1:89" ht="15.75">
      <c r="A15" t="s">
        <v>127</v>
      </c>
      <c r="B15" t="s">
        <v>52</v>
      </c>
      <c r="D15">
        <v>5418016</v>
      </c>
      <c r="E15">
        <v>5915</v>
      </c>
      <c r="F15">
        <v>11424</v>
      </c>
      <c r="G15">
        <v>2517</v>
      </c>
      <c r="H15">
        <v>10216</v>
      </c>
      <c r="I15">
        <v>14687</v>
      </c>
      <c r="J15">
        <v>221</v>
      </c>
      <c r="K15">
        <v>1389</v>
      </c>
      <c r="L15">
        <v>661</v>
      </c>
      <c r="M15">
        <v>429</v>
      </c>
      <c r="N15">
        <v>384</v>
      </c>
      <c r="O15">
        <v>811</v>
      </c>
      <c r="P15">
        <v>346</v>
      </c>
      <c r="Q15">
        <v>1137</v>
      </c>
      <c r="R15" s="3">
        <f t="shared" si="7"/>
        <v>50137</v>
      </c>
      <c r="S15">
        <v>658426</v>
      </c>
      <c r="T15">
        <v>8356</v>
      </c>
      <c r="U15">
        <v>9282</v>
      </c>
      <c r="V15">
        <v>1343794</v>
      </c>
      <c r="W15">
        <v>501771</v>
      </c>
      <c r="X15" s="24">
        <f t="shared" si="8"/>
        <v>2521629</v>
      </c>
      <c r="Y15">
        <v>319</v>
      </c>
      <c r="Z15" s="3">
        <f t="shared" si="0"/>
        <v>5043577</v>
      </c>
      <c r="AA15">
        <v>312</v>
      </c>
      <c r="AB15">
        <v>32</v>
      </c>
      <c r="AC15">
        <v>498</v>
      </c>
      <c r="AD15">
        <v>8199</v>
      </c>
      <c r="AE15" s="3">
        <f t="shared" si="9"/>
        <v>9041</v>
      </c>
      <c r="AF15">
        <v>2421</v>
      </c>
      <c r="AG15">
        <v>247</v>
      </c>
      <c r="AH15">
        <v>7177</v>
      </c>
      <c r="AI15">
        <v>12756</v>
      </c>
      <c r="AJ15">
        <v>329</v>
      </c>
      <c r="AK15">
        <v>20214</v>
      </c>
      <c r="AL15">
        <v>8389</v>
      </c>
      <c r="AM15">
        <v>1125</v>
      </c>
      <c r="AN15">
        <v>16082</v>
      </c>
      <c r="AO15">
        <v>9774</v>
      </c>
      <c r="AP15">
        <v>218</v>
      </c>
      <c r="AQ15">
        <v>23563</v>
      </c>
      <c r="AR15">
        <v>15933</v>
      </c>
      <c r="AS15">
        <v>424</v>
      </c>
      <c r="AT15">
        <v>23474</v>
      </c>
      <c r="AU15">
        <v>15788</v>
      </c>
      <c r="AV15">
        <v>616</v>
      </c>
      <c r="AW15">
        <v>21096</v>
      </c>
      <c r="AX15" s="3">
        <f t="shared" si="10"/>
        <v>188667</v>
      </c>
      <c r="AY15">
        <v>29398</v>
      </c>
      <c r="AZ15">
        <v>1980</v>
      </c>
      <c r="BA15">
        <v>43954</v>
      </c>
      <c r="BB15">
        <v>1604</v>
      </c>
      <c r="BC15">
        <v>1481</v>
      </c>
      <c r="BD15">
        <v>5735</v>
      </c>
      <c r="BE15">
        <v>858</v>
      </c>
      <c r="BF15" s="3">
        <f t="shared" si="11"/>
        <v>85010</v>
      </c>
      <c r="BG15">
        <v>27396</v>
      </c>
      <c r="BH15">
        <v>145975</v>
      </c>
      <c r="BI15" s="3">
        <f t="shared" si="1"/>
        <v>5540762</v>
      </c>
      <c r="BJ15" s="32">
        <v>60520</v>
      </c>
      <c r="BK15" s="32">
        <v>418974</v>
      </c>
      <c r="BL15" s="32">
        <v>950192</v>
      </c>
      <c r="BM15" s="32">
        <v>969197</v>
      </c>
      <c r="BN15" s="33">
        <f t="shared" si="12"/>
        <v>2398883</v>
      </c>
      <c r="BO15" s="33">
        <f t="shared" si="13"/>
        <v>7939645</v>
      </c>
      <c r="BP15">
        <f t="shared" si="14"/>
        <v>76190</v>
      </c>
      <c r="BQ15">
        <f t="shared" si="15"/>
        <v>8820</v>
      </c>
      <c r="BR15" s="41" t="s">
        <v>52</v>
      </c>
      <c r="BS15" s="42">
        <f t="shared" si="2"/>
        <v>50137</v>
      </c>
      <c r="BT15" s="42">
        <f t="shared" si="16"/>
        <v>5043577</v>
      </c>
      <c r="BU15" s="43">
        <f t="shared" si="17"/>
        <v>188667</v>
      </c>
      <c r="BV15" s="43">
        <f t="shared" si="18"/>
        <v>76190</v>
      </c>
      <c r="BW15" s="43">
        <f t="shared" si="19"/>
        <v>8820</v>
      </c>
      <c r="BX15" s="18">
        <f t="shared" si="20"/>
        <v>27396</v>
      </c>
      <c r="BY15">
        <f t="shared" si="21"/>
        <v>145975</v>
      </c>
      <c r="BZ15" s="22">
        <f t="shared" si="22"/>
        <v>5540762</v>
      </c>
      <c r="CA15">
        <v>26673</v>
      </c>
      <c r="CB15" s="22">
        <f t="shared" si="23"/>
        <v>5567435</v>
      </c>
      <c r="CC15" s="53">
        <f t="shared" si="3"/>
        <v>0.90054037451717</v>
      </c>
      <c r="CD15" s="53">
        <f t="shared" si="24"/>
        <v>90.59067595759987</v>
      </c>
      <c r="CE15" s="53">
        <f t="shared" si="25"/>
        <v>3.3887598148878255</v>
      </c>
      <c r="CF15" s="53">
        <f t="shared" si="26"/>
        <v>1.368493749814771</v>
      </c>
      <c r="CG15" s="53">
        <f t="shared" si="27"/>
        <v>0.15842124784573147</v>
      </c>
      <c r="CH15" s="53">
        <f t="shared" si="28"/>
        <v>0.49207579432898635</v>
      </c>
      <c r="CI15" s="53">
        <f t="shared" si="29"/>
        <v>2.621943498217761</v>
      </c>
      <c r="CJ15" s="53">
        <f t="shared" si="5"/>
        <v>0.47908956278789067</v>
      </c>
      <c r="CK15" s="53">
        <f t="shared" si="6"/>
        <v>100</v>
      </c>
    </row>
    <row r="16" spans="1:89" ht="15.75">
      <c r="A16" t="s">
        <v>128</v>
      </c>
      <c r="B16" t="s">
        <v>49</v>
      </c>
      <c r="D16">
        <v>511964</v>
      </c>
      <c r="E16">
        <v>455</v>
      </c>
      <c r="F16">
        <v>1555</v>
      </c>
      <c r="G16">
        <v>3</v>
      </c>
      <c r="H16">
        <v>817</v>
      </c>
      <c r="I16">
        <v>1914</v>
      </c>
      <c r="J16">
        <v>5</v>
      </c>
      <c r="K16">
        <v>207</v>
      </c>
      <c r="L16">
        <v>84</v>
      </c>
      <c r="M16">
        <v>35</v>
      </c>
      <c r="N16">
        <v>31</v>
      </c>
      <c r="O16">
        <v>144</v>
      </c>
      <c r="P16">
        <v>25</v>
      </c>
      <c r="Q16">
        <v>42</v>
      </c>
      <c r="R16" s="3">
        <f t="shared" si="7"/>
        <v>5317</v>
      </c>
      <c r="S16">
        <v>60123</v>
      </c>
      <c r="T16">
        <v>445</v>
      </c>
      <c r="U16">
        <v>507</v>
      </c>
      <c r="V16">
        <v>126024</v>
      </c>
      <c r="W16">
        <v>73218</v>
      </c>
      <c r="X16" s="24">
        <f t="shared" si="8"/>
        <v>260317</v>
      </c>
      <c r="Y16">
        <v>13</v>
      </c>
      <c r="Z16" s="3">
        <f t="shared" si="0"/>
        <v>520647</v>
      </c>
      <c r="AA16">
        <v>2</v>
      </c>
      <c r="AB16">
        <v>0</v>
      </c>
      <c r="AC16">
        <v>37</v>
      </c>
      <c r="AD16">
        <v>1023</v>
      </c>
      <c r="AE16" s="3">
        <f t="shared" si="9"/>
        <v>1062</v>
      </c>
      <c r="AF16">
        <v>139</v>
      </c>
      <c r="AG16">
        <v>27</v>
      </c>
      <c r="AH16">
        <v>1336</v>
      </c>
      <c r="AI16">
        <v>1598</v>
      </c>
      <c r="AJ16">
        <v>47</v>
      </c>
      <c r="AK16">
        <v>3443</v>
      </c>
      <c r="AL16">
        <v>597</v>
      </c>
      <c r="AM16">
        <v>114</v>
      </c>
      <c r="AN16">
        <v>1987</v>
      </c>
      <c r="AO16">
        <v>647</v>
      </c>
      <c r="AP16">
        <v>0</v>
      </c>
      <c r="AQ16">
        <v>1753</v>
      </c>
      <c r="AR16">
        <v>1396</v>
      </c>
      <c r="AS16">
        <v>9</v>
      </c>
      <c r="AT16">
        <v>1964</v>
      </c>
      <c r="AU16">
        <v>532</v>
      </c>
      <c r="AV16">
        <v>32</v>
      </c>
      <c r="AW16">
        <v>1308</v>
      </c>
      <c r="AX16" s="3">
        <f t="shared" si="10"/>
        <v>17991</v>
      </c>
      <c r="AY16">
        <v>2964</v>
      </c>
      <c r="AZ16">
        <v>122</v>
      </c>
      <c r="BA16">
        <v>3538</v>
      </c>
      <c r="BB16">
        <v>335</v>
      </c>
      <c r="BC16">
        <v>224</v>
      </c>
      <c r="BD16">
        <v>603</v>
      </c>
      <c r="BE16">
        <v>26</v>
      </c>
      <c r="BF16" s="3">
        <f t="shared" si="11"/>
        <v>7812</v>
      </c>
      <c r="BG16">
        <v>2728</v>
      </c>
      <c r="BH16">
        <v>10320</v>
      </c>
      <c r="BI16" s="3">
        <f t="shared" si="1"/>
        <v>564815</v>
      </c>
      <c r="BJ16" s="32">
        <v>2063</v>
      </c>
      <c r="BK16" s="32">
        <v>24013</v>
      </c>
      <c r="BL16" s="32">
        <v>89798</v>
      </c>
      <c r="BM16" s="32">
        <v>91592</v>
      </c>
      <c r="BN16" s="33">
        <f t="shared" si="12"/>
        <v>207466</v>
      </c>
      <c r="BO16" s="33">
        <f t="shared" si="13"/>
        <v>772281</v>
      </c>
      <c r="BP16">
        <f t="shared" si="14"/>
        <v>6650</v>
      </c>
      <c r="BQ16">
        <f t="shared" si="15"/>
        <v>1162</v>
      </c>
      <c r="BR16" s="41" t="s">
        <v>49</v>
      </c>
      <c r="BS16" s="42">
        <f t="shared" si="2"/>
        <v>5317</v>
      </c>
      <c r="BT16" s="42">
        <f t="shared" si="16"/>
        <v>520647</v>
      </c>
      <c r="BU16" s="43">
        <f t="shared" si="17"/>
        <v>17991</v>
      </c>
      <c r="BV16" s="43">
        <f t="shared" si="18"/>
        <v>6650</v>
      </c>
      <c r="BW16" s="43">
        <f t="shared" si="19"/>
        <v>1162</v>
      </c>
      <c r="BX16" s="18">
        <f t="shared" si="20"/>
        <v>2728</v>
      </c>
      <c r="BY16">
        <f t="shared" si="21"/>
        <v>10320</v>
      </c>
      <c r="BZ16" s="22">
        <f t="shared" si="22"/>
        <v>564815</v>
      </c>
      <c r="CA16">
        <v>1440</v>
      </c>
      <c r="CB16" s="22">
        <f t="shared" si="23"/>
        <v>566255</v>
      </c>
      <c r="CC16" s="53">
        <f t="shared" si="3"/>
        <v>0.9389762562802977</v>
      </c>
      <c r="CD16" s="53">
        <f t="shared" si="24"/>
        <v>91.9456781838571</v>
      </c>
      <c r="CE16" s="53">
        <f t="shared" si="25"/>
        <v>3.1771904883842086</v>
      </c>
      <c r="CF16" s="53">
        <f t="shared" si="26"/>
        <v>1.1743825661583562</v>
      </c>
      <c r="CG16" s="53">
        <f t="shared" si="27"/>
        <v>0.20520790103398645</v>
      </c>
      <c r="CH16" s="53">
        <f t="shared" si="28"/>
        <v>0.4817617504481197</v>
      </c>
      <c r="CI16" s="53">
        <f t="shared" si="29"/>
        <v>1.8225004635720656</v>
      </c>
      <c r="CJ16" s="53">
        <f t="shared" si="5"/>
        <v>0.25430239026586965</v>
      </c>
      <c r="CK16" s="53">
        <f t="shared" si="6"/>
        <v>100</v>
      </c>
    </row>
    <row r="17" spans="1:89" ht="15.75">
      <c r="A17" t="s">
        <v>129</v>
      </c>
      <c r="B17" t="s">
        <v>50</v>
      </c>
      <c r="D17">
        <v>442796</v>
      </c>
      <c r="E17">
        <v>1250</v>
      </c>
      <c r="F17">
        <v>1874</v>
      </c>
      <c r="G17">
        <v>605</v>
      </c>
      <c r="H17">
        <v>377</v>
      </c>
      <c r="I17">
        <v>1333</v>
      </c>
      <c r="J17">
        <v>7</v>
      </c>
      <c r="K17">
        <v>127</v>
      </c>
      <c r="L17">
        <v>107</v>
      </c>
      <c r="M17">
        <v>76</v>
      </c>
      <c r="N17">
        <v>14</v>
      </c>
      <c r="O17">
        <v>136</v>
      </c>
      <c r="P17">
        <v>47</v>
      </c>
      <c r="Q17">
        <v>57</v>
      </c>
      <c r="R17" s="3">
        <f t="shared" si="7"/>
        <v>6010</v>
      </c>
      <c r="S17">
        <v>51015</v>
      </c>
      <c r="T17">
        <v>10337</v>
      </c>
      <c r="U17">
        <v>2048</v>
      </c>
      <c r="V17">
        <v>57310</v>
      </c>
      <c r="W17">
        <v>28058</v>
      </c>
      <c r="X17" s="24">
        <f t="shared" si="8"/>
        <v>148768</v>
      </c>
      <c r="Y17">
        <v>1659</v>
      </c>
      <c r="Z17" s="3">
        <f t="shared" si="0"/>
        <v>299195</v>
      </c>
      <c r="AA17">
        <v>8</v>
      </c>
      <c r="AB17">
        <v>0</v>
      </c>
      <c r="AC17">
        <v>11</v>
      </c>
      <c r="AD17">
        <v>936</v>
      </c>
      <c r="AE17" s="3">
        <f t="shared" si="9"/>
        <v>955</v>
      </c>
      <c r="AF17">
        <v>315</v>
      </c>
      <c r="AG17">
        <v>16</v>
      </c>
      <c r="AH17">
        <v>999</v>
      </c>
      <c r="AI17">
        <v>840</v>
      </c>
      <c r="AJ17">
        <v>12</v>
      </c>
      <c r="AK17">
        <v>1718</v>
      </c>
      <c r="AL17">
        <v>326</v>
      </c>
      <c r="AM17">
        <v>16</v>
      </c>
      <c r="AN17">
        <v>369</v>
      </c>
      <c r="AO17">
        <v>236</v>
      </c>
      <c r="AP17">
        <v>3</v>
      </c>
      <c r="AQ17">
        <v>2211</v>
      </c>
      <c r="AR17">
        <v>422</v>
      </c>
      <c r="AS17">
        <v>7</v>
      </c>
      <c r="AT17">
        <v>1210</v>
      </c>
      <c r="AU17">
        <v>482</v>
      </c>
      <c r="AV17">
        <v>21</v>
      </c>
      <c r="AW17">
        <v>885</v>
      </c>
      <c r="AX17" s="3">
        <f t="shared" si="10"/>
        <v>11043</v>
      </c>
      <c r="AY17">
        <v>1821</v>
      </c>
      <c r="AZ17">
        <v>195</v>
      </c>
      <c r="BA17">
        <v>874</v>
      </c>
      <c r="BB17">
        <v>529</v>
      </c>
      <c r="BC17">
        <v>320</v>
      </c>
      <c r="BD17">
        <v>3530</v>
      </c>
      <c r="BE17">
        <v>13</v>
      </c>
      <c r="BF17" s="3">
        <f t="shared" si="11"/>
        <v>7282</v>
      </c>
      <c r="BG17">
        <v>1887</v>
      </c>
      <c r="BH17">
        <v>22367</v>
      </c>
      <c r="BI17" s="3">
        <f t="shared" si="1"/>
        <v>347784</v>
      </c>
      <c r="BJ17" s="32">
        <v>6393</v>
      </c>
      <c r="BK17" s="32">
        <v>93761</v>
      </c>
      <c r="BL17" s="32">
        <v>73136</v>
      </c>
      <c r="BM17" s="32">
        <v>70490</v>
      </c>
      <c r="BN17" s="33">
        <f t="shared" si="12"/>
        <v>243780</v>
      </c>
      <c r="BO17" s="33">
        <f t="shared" si="13"/>
        <v>591564</v>
      </c>
      <c r="BP17">
        <f t="shared" si="14"/>
        <v>2903</v>
      </c>
      <c r="BQ17">
        <f t="shared" si="15"/>
        <v>4379</v>
      </c>
      <c r="BR17" s="41" t="s">
        <v>50</v>
      </c>
      <c r="BS17" s="42">
        <f t="shared" si="2"/>
        <v>6010</v>
      </c>
      <c r="BT17" s="42">
        <f t="shared" si="16"/>
        <v>299195</v>
      </c>
      <c r="BU17" s="43">
        <f t="shared" si="17"/>
        <v>11043</v>
      </c>
      <c r="BV17" s="43">
        <f t="shared" si="18"/>
        <v>2903</v>
      </c>
      <c r="BW17" s="43">
        <f t="shared" si="19"/>
        <v>4379</v>
      </c>
      <c r="BX17" s="18">
        <f t="shared" si="20"/>
        <v>1887</v>
      </c>
      <c r="BY17">
        <f t="shared" si="21"/>
        <v>22367</v>
      </c>
      <c r="BZ17" s="22">
        <f t="shared" si="22"/>
        <v>347784</v>
      </c>
      <c r="CA17">
        <v>14165</v>
      </c>
      <c r="CB17" s="22">
        <f t="shared" si="23"/>
        <v>361949</v>
      </c>
      <c r="CC17" s="53">
        <f t="shared" si="3"/>
        <v>1.6604549259702333</v>
      </c>
      <c r="CD17" s="53">
        <f t="shared" si="24"/>
        <v>82.6621982655015</v>
      </c>
      <c r="CE17" s="53">
        <f t="shared" si="25"/>
        <v>3.050982320713692</v>
      </c>
      <c r="CF17" s="53">
        <f t="shared" si="26"/>
        <v>0.8020466971866202</v>
      </c>
      <c r="CG17" s="53">
        <f t="shared" si="27"/>
        <v>1.2098389552119222</v>
      </c>
      <c r="CH17" s="53">
        <f t="shared" si="28"/>
        <v>0.5213441672721848</v>
      </c>
      <c r="CI17" s="53">
        <f t="shared" si="29"/>
        <v>6.179599888382064</v>
      </c>
      <c r="CJ17" s="53">
        <f t="shared" si="5"/>
        <v>3.9135347797617897</v>
      </c>
      <c r="CK17" s="53">
        <f t="shared" si="6"/>
        <v>100</v>
      </c>
    </row>
    <row r="18" spans="2:89" ht="15.75">
      <c r="B18" s="2"/>
      <c r="X18" s="24"/>
      <c r="BR18" s="44"/>
      <c r="BS18" s="42"/>
      <c r="BT18" s="42"/>
      <c r="BX18" s="18"/>
      <c r="BZ18" s="22"/>
      <c r="CB18" s="22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2:90" s="19" customFormat="1" ht="15.75">
      <c r="B19" s="5" t="s">
        <v>35</v>
      </c>
      <c r="C19" s="5"/>
      <c r="D19" s="5">
        <f>SUM(D4:D17)</f>
        <v>20217531</v>
      </c>
      <c r="E19" s="5">
        <f>SUM(E4:E17)</f>
        <v>31398</v>
      </c>
      <c r="F19" s="5">
        <f aca="true" t="shared" si="30" ref="F19:R19">SUM(F4:F17)</f>
        <v>72147</v>
      </c>
      <c r="G19" s="5">
        <f t="shared" si="30"/>
        <v>7701</v>
      </c>
      <c r="H19" s="5">
        <f t="shared" si="30"/>
        <v>40503</v>
      </c>
      <c r="I19" s="5">
        <f t="shared" si="30"/>
        <v>75642</v>
      </c>
      <c r="J19" s="5">
        <f t="shared" si="30"/>
        <v>1352</v>
      </c>
      <c r="K19" s="5">
        <f t="shared" si="30"/>
        <v>14536</v>
      </c>
      <c r="L19" s="5">
        <f t="shared" si="30"/>
        <v>7230</v>
      </c>
      <c r="M19" s="5">
        <f t="shared" si="30"/>
        <v>4664</v>
      </c>
      <c r="N19" s="5">
        <f t="shared" si="30"/>
        <v>3376</v>
      </c>
      <c r="O19" s="5">
        <f t="shared" si="30"/>
        <v>11759</v>
      </c>
      <c r="P19" s="5">
        <f t="shared" si="30"/>
        <v>2248</v>
      </c>
      <c r="Q19" s="5">
        <f t="shared" si="30"/>
        <v>6095</v>
      </c>
      <c r="R19" s="5">
        <f t="shared" si="30"/>
        <v>278651</v>
      </c>
      <c r="S19" s="5">
        <f aca="true" t="shared" si="31" ref="S19:Z19">SUM(S4:S17)</f>
        <v>1784752</v>
      </c>
      <c r="T19" s="5">
        <f t="shared" si="31"/>
        <v>59243</v>
      </c>
      <c r="U19" s="5">
        <f t="shared" si="31"/>
        <v>29570</v>
      </c>
      <c r="V19" s="5">
        <f t="shared" si="31"/>
        <v>3646286</v>
      </c>
      <c r="W19" s="5">
        <f t="shared" si="31"/>
        <v>1977649</v>
      </c>
      <c r="X19" s="26">
        <f>SUM(S19:W19)</f>
        <v>7497500</v>
      </c>
      <c r="Y19" s="5">
        <f t="shared" si="31"/>
        <v>8895</v>
      </c>
      <c r="Z19" s="5">
        <f t="shared" si="31"/>
        <v>15003895</v>
      </c>
      <c r="AA19" s="5">
        <f aca="true" t="shared" si="32" ref="AA19:AX19">SUM(AA4:AA17)</f>
        <v>878</v>
      </c>
      <c r="AB19" s="5">
        <f t="shared" si="32"/>
        <v>118</v>
      </c>
      <c r="AC19" s="5">
        <f t="shared" si="32"/>
        <v>3580</v>
      </c>
      <c r="AD19" s="5">
        <f t="shared" si="32"/>
        <v>99766</v>
      </c>
      <c r="AE19" s="5">
        <f t="shared" si="32"/>
        <v>104342</v>
      </c>
      <c r="AF19" s="5">
        <f t="shared" si="32"/>
        <v>17688</v>
      </c>
      <c r="AG19" s="5">
        <f t="shared" si="32"/>
        <v>4172</v>
      </c>
      <c r="AH19" s="5">
        <f t="shared" si="32"/>
        <v>213650</v>
      </c>
      <c r="AI19" s="5">
        <f t="shared" si="32"/>
        <v>118686</v>
      </c>
      <c r="AJ19" s="5">
        <f t="shared" si="32"/>
        <v>4102</v>
      </c>
      <c r="AK19" s="5">
        <f t="shared" si="32"/>
        <v>382984</v>
      </c>
      <c r="AL19" s="5">
        <f t="shared" si="32"/>
        <v>66456</v>
      </c>
      <c r="AM19" s="5">
        <f t="shared" si="32"/>
        <v>5840</v>
      </c>
      <c r="AN19" s="5">
        <f t="shared" si="32"/>
        <v>175704</v>
      </c>
      <c r="AO19" s="5">
        <f t="shared" si="32"/>
        <v>95924</v>
      </c>
      <c r="AP19" s="5">
        <f t="shared" si="32"/>
        <v>4103</v>
      </c>
      <c r="AQ19" s="5">
        <f t="shared" si="32"/>
        <v>697371</v>
      </c>
      <c r="AR19" s="5">
        <f t="shared" si="32"/>
        <v>99869</v>
      </c>
      <c r="AS19" s="5">
        <f t="shared" si="32"/>
        <v>1714</v>
      </c>
      <c r="AT19" s="5">
        <f t="shared" si="32"/>
        <v>206211</v>
      </c>
      <c r="AU19" s="5">
        <f t="shared" si="32"/>
        <v>73037</v>
      </c>
      <c r="AV19" s="5">
        <f t="shared" si="32"/>
        <v>2533</v>
      </c>
      <c r="AW19" s="5">
        <f t="shared" si="32"/>
        <v>103272</v>
      </c>
      <c r="AX19" s="5">
        <f t="shared" si="32"/>
        <v>2377658</v>
      </c>
      <c r="AY19" s="5">
        <f>SUM(AY4:AY17)</f>
        <v>147127</v>
      </c>
      <c r="AZ19" s="5">
        <f aca="true" t="shared" si="33" ref="AZ19:BO19">SUM(AZ4:AZ17)</f>
        <v>20519</v>
      </c>
      <c r="BA19" s="5">
        <f t="shared" si="33"/>
        <v>127896</v>
      </c>
      <c r="BB19" s="5">
        <f t="shared" si="33"/>
        <v>10947</v>
      </c>
      <c r="BC19" s="5">
        <f t="shared" si="33"/>
        <v>15964</v>
      </c>
      <c r="BD19" s="5">
        <f t="shared" si="33"/>
        <v>68028</v>
      </c>
      <c r="BE19" s="5">
        <f t="shared" si="33"/>
        <v>7163</v>
      </c>
      <c r="BF19" s="5">
        <f t="shared" si="33"/>
        <v>397644</v>
      </c>
      <c r="BG19" s="5">
        <f t="shared" si="33"/>
        <v>435285</v>
      </c>
      <c r="BH19" s="5">
        <f t="shared" si="33"/>
        <v>817835</v>
      </c>
      <c r="BI19" s="5">
        <f t="shared" si="33"/>
        <v>19310968</v>
      </c>
      <c r="BJ19" s="34">
        <f t="shared" si="33"/>
        <v>192661</v>
      </c>
      <c r="BK19" s="34">
        <f t="shared" si="33"/>
        <v>2006456</v>
      </c>
      <c r="BL19" s="34">
        <f t="shared" si="33"/>
        <v>3067302</v>
      </c>
      <c r="BM19" s="34">
        <f t="shared" si="33"/>
        <v>3137644</v>
      </c>
      <c r="BN19" s="34">
        <f t="shared" si="33"/>
        <v>8404063</v>
      </c>
      <c r="BO19" s="34">
        <f t="shared" si="33"/>
        <v>27715031</v>
      </c>
      <c r="BP19" s="19">
        <f t="shared" si="14"/>
        <v>302705</v>
      </c>
      <c r="BQ19" s="19">
        <f t="shared" si="15"/>
        <v>94939</v>
      </c>
      <c r="BR19" s="45" t="s">
        <v>35</v>
      </c>
      <c r="BS19" s="46">
        <f>+R19</f>
        <v>278651</v>
      </c>
      <c r="BT19" s="46">
        <f t="shared" si="16"/>
        <v>15003895</v>
      </c>
      <c r="BU19" s="47">
        <f t="shared" si="17"/>
        <v>2377658</v>
      </c>
      <c r="BV19" s="47">
        <f t="shared" si="18"/>
        <v>302705</v>
      </c>
      <c r="BW19" s="47">
        <f t="shared" si="19"/>
        <v>94939</v>
      </c>
      <c r="BX19" s="20">
        <f t="shared" si="20"/>
        <v>435285</v>
      </c>
      <c r="BY19" s="19">
        <f t="shared" si="21"/>
        <v>817835</v>
      </c>
      <c r="BZ19" s="23">
        <f t="shared" si="22"/>
        <v>19310968</v>
      </c>
      <c r="CA19">
        <v>177449</v>
      </c>
      <c r="CB19" s="22">
        <f t="shared" si="23"/>
        <v>19488417</v>
      </c>
      <c r="CC19" s="54">
        <f aca="true" t="shared" si="34" ref="CC19:CI19">+BS19/$CB19*100</f>
        <v>1.4298288054899482</v>
      </c>
      <c r="CD19" s="54">
        <f t="shared" si="34"/>
        <v>76.98878261892692</v>
      </c>
      <c r="CE19" s="54">
        <f t="shared" si="34"/>
        <v>12.20036496550746</v>
      </c>
      <c r="CF19" s="54">
        <f t="shared" si="34"/>
        <v>1.5532559673779558</v>
      </c>
      <c r="CG19" s="54">
        <f t="shared" si="34"/>
        <v>0.4871560373528543</v>
      </c>
      <c r="CH19" s="54">
        <f t="shared" si="34"/>
        <v>2.233557502387187</v>
      </c>
      <c r="CI19" s="54">
        <f t="shared" si="34"/>
        <v>4.196518372939167</v>
      </c>
      <c r="CJ19" s="54">
        <f>+CA19/$CB19*100</f>
        <v>0.9105357300185027</v>
      </c>
      <c r="CK19" s="54">
        <f>+CB19/$CB19*100</f>
        <v>100</v>
      </c>
      <c r="CL19" s="25"/>
    </row>
    <row r="20" spans="2:70" ht="15.75">
      <c r="B20" s="5"/>
      <c r="C20" s="5"/>
      <c r="X20" s="24"/>
      <c r="BI20"/>
      <c r="BN20" s="32"/>
      <c r="BO20" s="32"/>
      <c r="BR20" s="45"/>
    </row>
    <row r="21" spans="2:70" ht="15.75">
      <c r="B21" s="5"/>
      <c r="C21" s="5"/>
      <c r="X21" s="24"/>
      <c r="BI21"/>
      <c r="BN21" s="32"/>
      <c r="BO21" s="32"/>
      <c r="BR21" s="45"/>
    </row>
    <row r="22" spans="1:89" ht="15.75">
      <c r="A22" s="67" t="s">
        <v>130</v>
      </c>
      <c r="B22" s="4" t="s">
        <v>83</v>
      </c>
      <c r="C22" s="5"/>
      <c r="D22">
        <f>SUM(D4:D8)+D11</f>
        <v>5183856</v>
      </c>
      <c r="E22">
        <f aca="true" t="shared" si="35" ref="E22:BO22">SUM(E4:E8)+E11</f>
        <v>13986</v>
      </c>
      <c r="F22">
        <f t="shared" si="35"/>
        <v>29125</v>
      </c>
      <c r="G22">
        <f t="shared" si="35"/>
        <v>2246</v>
      </c>
      <c r="H22">
        <f t="shared" si="35"/>
        <v>13203</v>
      </c>
      <c r="I22">
        <f t="shared" si="35"/>
        <v>23565</v>
      </c>
      <c r="J22">
        <f t="shared" si="35"/>
        <v>827</v>
      </c>
      <c r="K22">
        <f t="shared" si="35"/>
        <v>6244</v>
      </c>
      <c r="L22">
        <f t="shared" si="35"/>
        <v>3492</v>
      </c>
      <c r="M22">
        <f t="shared" si="35"/>
        <v>2444</v>
      </c>
      <c r="N22">
        <f t="shared" si="35"/>
        <v>1787</v>
      </c>
      <c r="O22">
        <f t="shared" si="35"/>
        <v>3966</v>
      </c>
      <c r="P22">
        <f t="shared" si="35"/>
        <v>880</v>
      </c>
      <c r="Q22">
        <f t="shared" si="35"/>
        <v>2631</v>
      </c>
      <c r="R22" s="3">
        <f t="shared" si="35"/>
        <v>104396</v>
      </c>
      <c r="S22">
        <f t="shared" si="35"/>
        <v>498747</v>
      </c>
      <c r="T22">
        <f t="shared" si="35"/>
        <v>13255</v>
      </c>
      <c r="U22">
        <f t="shared" si="35"/>
        <v>4367</v>
      </c>
      <c r="V22">
        <f t="shared" si="35"/>
        <v>1048014</v>
      </c>
      <c r="W22">
        <f t="shared" si="35"/>
        <v>318624</v>
      </c>
      <c r="X22" s="24">
        <f>SUM(S22:W22)</f>
        <v>1883007</v>
      </c>
      <c r="Y22">
        <f t="shared" si="35"/>
        <v>2340</v>
      </c>
      <c r="Z22" s="3">
        <f t="shared" si="35"/>
        <v>3768354</v>
      </c>
      <c r="AA22">
        <f t="shared" si="35"/>
        <v>184</v>
      </c>
      <c r="AB22">
        <f t="shared" si="35"/>
        <v>36</v>
      </c>
      <c r="AC22">
        <f t="shared" si="35"/>
        <v>1243</v>
      </c>
      <c r="AD22">
        <f t="shared" si="35"/>
        <v>29341</v>
      </c>
      <c r="AE22" s="3">
        <f t="shared" si="35"/>
        <v>30804</v>
      </c>
      <c r="AF22">
        <f t="shared" si="35"/>
        <v>7470</v>
      </c>
      <c r="AG22">
        <f t="shared" si="35"/>
        <v>1974</v>
      </c>
      <c r="AH22">
        <f t="shared" si="35"/>
        <v>75621</v>
      </c>
      <c r="AI22">
        <f t="shared" si="35"/>
        <v>42193</v>
      </c>
      <c r="AJ22">
        <f t="shared" si="35"/>
        <v>2096</v>
      </c>
      <c r="AK22">
        <f t="shared" si="35"/>
        <v>162507</v>
      </c>
      <c r="AL22">
        <f t="shared" si="35"/>
        <v>21038</v>
      </c>
      <c r="AM22">
        <f t="shared" si="35"/>
        <v>1613</v>
      </c>
      <c r="AN22">
        <f t="shared" si="35"/>
        <v>61005</v>
      </c>
      <c r="AO22">
        <f t="shared" si="35"/>
        <v>33644</v>
      </c>
      <c r="AP22">
        <f t="shared" si="35"/>
        <v>1194</v>
      </c>
      <c r="AQ22">
        <f t="shared" si="35"/>
        <v>179411</v>
      </c>
      <c r="AR22">
        <f t="shared" si="35"/>
        <v>32137</v>
      </c>
      <c r="AS22">
        <f t="shared" si="35"/>
        <v>718</v>
      </c>
      <c r="AT22">
        <f t="shared" si="35"/>
        <v>74201</v>
      </c>
      <c r="AU22">
        <f t="shared" si="35"/>
        <v>25802</v>
      </c>
      <c r="AV22">
        <f t="shared" si="35"/>
        <v>1092</v>
      </c>
      <c r="AW22">
        <f t="shared" si="35"/>
        <v>46897</v>
      </c>
      <c r="AX22" s="3">
        <f t="shared" si="35"/>
        <v>801417</v>
      </c>
      <c r="AY22">
        <f t="shared" si="35"/>
        <v>45633</v>
      </c>
      <c r="AZ22">
        <f t="shared" si="35"/>
        <v>9025</v>
      </c>
      <c r="BA22">
        <f t="shared" si="35"/>
        <v>34196</v>
      </c>
      <c r="BB22">
        <f t="shared" si="35"/>
        <v>4286</v>
      </c>
      <c r="BC22">
        <f t="shared" si="35"/>
        <v>8150</v>
      </c>
      <c r="BD22">
        <f t="shared" si="35"/>
        <v>29435</v>
      </c>
      <c r="BE22">
        <f t="shared" si="35"/>
        <v>4380</v>
      </c>
      <c r="BF22" s="3">
        <f t="shared" si="35"/>
        <v>135105</v>
      </c>
      <c r="BG22">
        <f t="shared" si="35"/>
        <v>181158</v>
      </c>
      <c r="BH22">
        <f t="shared" si="35"/>
        <v>282813</v>
      </c>
      <c r="BI22">
        <f t="shared" si="35"/>
        <v>5273243</v>
      </c>
      <c r="BJ22" s="32">
        <f t="shared" si="35"/>
        <v>38910</v>
      </c>
      <c r="BK22" s="32">
        <f t="shared" si="35"/>
        <v>444767</v>
      </c>
      <c r="BL22" s="32">
        <f t="shared" si="35"/>
        <v>646662</v>
      </c>
      <c r="BM22" s="32">
        <f t="shared" si="35"/>
        <v>663281</v>
      </c>
      <c r="BN22" s="32">
        <f t="shared" si="35"/>
        <v>1793620</v>
      </c>
      <c r="BO22" s="32">
        <f t="shared" si="35"/>
        <v>7066863</v>
      </c>
      <c r="BP22">
        <f>SUM(BP4:BP8)+BP11</f>
        <v>93234</v>
      </c>
      <c r="BQ22">
        <f>SUM(BQ4:BQ8)+BQ11</f>
        <v>41871</v>
      </c>
      <c r="BR22" s="41" t="s">
        <v>83</v>
      </c>
      <c r="BS22" s="43">
        <f aca="true" t="shared" si="36" ref="BS22:BZ22">SUM(BS4:BS8)+BS11</f>
        <v>104396</v>
      </c>
      <c r="BT22" s="43">
        <f t="shared" si="36"/>
        <v>3768354</v>
      </c>
      <c r="BU22" s="43">
        <f t="shared" si="36"/>
        <v>801417</v>
      </c>
      <c r="BV22" s="43">
        <f t="shared" si="36"/>
        <v>93234</v>
      </c>
      <c r="BW22" s="43">
        <f t="shared" si="36"/>
        <v>41871</v>
      </c>
      <c r="BX22">
        <f t="shared" si="36"/>
        <v>181158</v>
      </c>
      <c r="BY22">
        <f t="shared" si="36"/>
        <v>282813</v>
      </c>
      <c r="BZ22" s="24">
        <f t="shared" si="36"/>
        <v>5273243</v>
      </c>
      <c r="CA22" s="24">
        <f>SUM(CA4:CA8)+CA11</f>
        <v>58041</v>
      </c>
      <c r="CB22" s="24">
        <f>SUM(CB4:CB8)+CB11</f>
        <v>5331284</v>
      </c>
      <c r="CC22" s="53">
        <f aca="true" t="shared" si="37" ref="CC22:CI26">+BS22/$CB22*100</f>
        <v>1.9581774296773535</v>
      </c>
      <c r="CD22" s="53">
        <f t="shared" si="37"/>
        <v>70.68379774928516</v>
      </c>
      <c r="CE22" s="53">
        <f t="shared" si="37"/>
        <v>15.032344928538791</v>
      </c>
      <c r="CF22" s="53">
        <f t="shared" si="37"/>
        <v>1.7488094800427063</v>
      </c>
      <c r="CG22" s="53">
        <f t="shared" si="37"/>
        <v>0.7853830334305957</v>
      </c>
      <c r="CH22" s="53">
        <f t="shared" si="37"/>
        <v>3.398018188488927</v>
      </c>
      <c r="CI22" s="53">
        <f t="shared" si="37"/>
        <v>5.3047821125267385</v>
      </c>
      <c r="CJ22" s="53">
        <f aca="true" t="shared" si="38" ref="CJ22:CK26">+CA22/$CB22*100</f>
        <v>1.0886870780097253</v>
      </c>
      <c r="CK22" s="53">
        <f t="shared" si="38"/>
        <v>100</v>
      </c>
    </row>
    <row r="23" spans="1:89" ht="15.75">
      <c r="A23" s="67" t="s">
        <v>131</v>
      </c>
      <c r="B23" s="4" t="s">
        <v>84</v>
      </c>
      <c r="C23" s="5"/>
      <c r="D23">
        <f>SUM(D12:D14)</f>
        <v>7615547</v>
      </c>
      <c r="E23">
        <f aca="true" t="shared" si="39" ref="E23:BO23">SUM(E12:E14)</f>
        <v>7660</v>
      </c>
      <c r="F23">
        <f t="shared" si="39"/>
        <v>22879</v>
      </c>
      <c r="G23">
        <f t="shared" si="39"/>
        <v>2028</v>
      </c>
      <c r="H23">
        <f t="shared" si="39"/>
        <v>14422</v>
      </c>
      <c r="I23">
        <f t="shared" si="39"/>
        <v>30809</v>
      </c>
      <c r="J23">
        <f t="shared" si="39"/>
        <v>254</v>
      </c>
      <c r="K23">
        <f t="shared" si="39"/>
        <v>6067</v>
      </c>
      <c r="L23">
        <f t="shared" si="39"/>
        <v>2403</v>
      </c>
      <c r="M23">
        <f t="shared" si="39"/>
        <v>1458</v>
      </c>
      <c r="N23">
        <f t="shared" si="39"/>
        <v>1076</v>
      </c>
      <c r="O23">
        <f t="shared" si="39"/>
        <v>6033</v>
      </c>
      <c r="P23">
        <f t="shared" si="39"/>
        <v>799</v>
      </c>
      <c r="Q23">
        <f t="shared" si="39"/>
        <v>1931</v>
      </c>
      <c r="R23" s="3">
        <f t="shared" si="39"/>
        <v>97819</v>
      </c>
      <c r="S23">
        <f t="shared" si="39"/>
        <v>416104</v>
      </c>
      <c r="T23">
        <f t="shared" si="39"/>
        <v>18304</v>
      </c>
      <c r="U23">
        <f t="shared" si="39"/>
        <v>12225</v>
      </c>
      <c r="V23">
        <f t="shared" si="39"/>
        <v>865177</v>
      </c>
      <c r="W23">
        <f t="shared" si="39"/>
        <v>978516</v>
      </c>
      <c r="X23" s="24">
        <f>SUM(S23:W23)</f>
        <v>2290326</v>
      </c>
      <c r="Y23">
        <f t="shared" si="39"/>
        <v>2276</v>
      </c>
      <c r="Z23" s="3">
        <f t="shared" si="39"/>
        <v>4582928</v>
      </c>
      <c r="AA23">
        <f t="shared" si="39"/>
        <v>342</v>
      </c>
      <c r="AB23">
        <f t="shared" si="39"/>
        <v>43</v>
      </c>
      <c r="AC23">
        <f t="shared" si="39"/>
        <v>1665</v>
      </c>
      <c r="AD23">
        <f t="shared" si="39"/>
        <v>57029</v>
      </c>
      <c r="AE23" s="3">
        <f t="shared" si="39"/>
        <v>59079</v>
      </c>
      <c r="AF23">
        <f t="shared" si="39"/>
        <v>6536</v>
      </c>
      <c r="AG23">
        <f t="shared" si="39"/>
        <v>1633</v>
      </c>
      <c r="AH23">
        <f t="shared" si="39"/>
        <v>121891</v>
      </c>
      <c r="AI23">
        <f t="shared" si="39"/>
        <v>56972</v>
      </c>
      <c r="AJ23">
        <f t="shared" si="39"/>
        <v>1384</v>
      </c>
      <c r="AK23">
        <f t="shared" si="39"/>
        <v>176604</v>
      </c>
      <c r="AL23">
        <f t="shared" si="39"/>
        <v>34192</v>
      </c>
      <c r="AM23">
        <f t="shared" si="39"/>
        <v>2802</v>
      </c>
      <c r="AN23">
        <f t="shared" si="39"/>
        <v>92050</v>
      </c>
      <c r="AO23">
        <f t="shared" si="39"/>
        <v>48847</v>
      </c>
      <c r="AP23">
        <f t="shared" si="39"/>
        <v>2606</v>
      </c>
      <c r="AQ23">
        <f t="shared" si="39"/>
        <v>474503</v>
      </c>
      <c r="AR23">
        <f t="shared" si="39"/>
        <v>46801</v>
      </c>
      <c r="AS23">
        <f t="shared" si="39"/>
        <v>468</v>
      </c>
      <c r="AT23">
        <f t="shared" si="39"/>
        <v>96801</v>
      </c>
      <c r="AU23">
        <f t="shared" si="39"/>
        <v>27413</v>
      </c>
      <c r="AV23">
        <f t="shared" si="39"/>
        <v>451</v>
      </c>
      <c r="AW23">
        <f t="shared" si="39"/>
        <v>27658</v>
      </c>
      <c r="AX23" s="3">
        <f t="shared" si="39"/>
        <v>1278691</v>
      </c>
      <c r="AY23">
        <f t="shared" si="39"/>
        <v>60096</v>
      </c>
      <c r="AZ23">
        <f t="shared" si="39"/>
        <v>4445</v>
      </c>
      <c r="BA23">
        <f t="shared" si="39"/>
        <v>37041</v>
      </c>
      <c r="BB23">
        <f t="shared" si="39"/>
        <v>3315</v>
      </c>
      <c r="BC23">
        <f t="shared" si="39"/>
        <v>4513</v>
      </c>
      <c r="BD23">
        <f t="shared" si="39"/>
        <v>22031</v>
      </c>
      <c r="BE23">
        <f t="shared" si="39"/>
        <v>1595</v>
      </c>
      <c r="BF23" s="3">
        <f t="shared" si="39"/>
        <v>133036</v>
      </c>
      <c r="BG23">
        <f t="shared" si="39"/>
        <v>209020</v>
      </c>
      <c r="BH23">
        <f t="shared" si="39"/>
        <v>317767</v>
      </c>
      <c r="BI23">
        <f t="shared" si="39"/>
        <v>6619261</v>
      </c>
      <c r="BJ23" s="32">
        <f t="shared" si="39"/>
        <v>69536</v>
      </c>
      <c r="BK23" s="32">
        <f t="shared" si="39"/>
        <v>878226</v>
      </c>
      <c r="BL23" s="32">
        <f t="shared" si="39"/>
        <v>1150638</v>
      </c>
      <c r="BM23" s="32">
        <f t="shared" si="39"/>
        <v>1188212</v>
      </c>
      <c r="BN23" s="32">
        <f t="shared" si="39"/>
        <v>3286612</v>
      </c>
      <c r="BO23" s="32">
        <f t="shared" si="39"/>
        <v>9905873</v>
      </c>
      <c r="BP23">
        <f>SUM(BP12:BP14)</f>
        <v>103177</v>
      </c>
      <c r="BQ23">
        <f>SUM(BQ12:BQ14)</f>
        <v>29859</v>
      </c>
      <c r="BR23" s="41" t="s">
        <v>84</v>
      </c>
      <c r="BS23" s="43">
        <f aca="true" t="shared" si="40" ref="BS23:BZ23">SUM(BS12:BS14)</f>
        <v>97819</v>
      </c>
      <c r="BT23" s="43">
        <f t="shared" si="40"/>
        <v>4582928</v>
      </c>
      <c r="BU23" s="43">
        <f t="shared" si="40"/>
        <v>1278691</v>
      </c>
      <c r="BV23" s="43">
        <f t="shared" si="40"/>
        <v>103177</v>
      </c>
      <c r="BW23" s="43">
        <f t="shared" si="40"/>
        <v>29859</v>
      </c>
      <c r="BX23">
        <f t="shared" si="40"/>
        <v>209020</v>
      </c>
      <c r="BY23">
        <f t="shared" si="40"/>
        <v>317767</v>
      </c>
      <c r="BZ23" s="24">
        <f t="shared" si="40"/>
        <v>6619261</v>
      </c>
      <c r="CA23" s="24">
        <f>SUM(CA12:CA14)</f>
        <v>55623</v>
      </c>
      <c r="CB23" s="24">
        <f>SUM(CB12:CB14)</f>
        <v>6674884</v>
      </c>
      <c r="CC23" s="53">
        <f t="shared" si="37"/>
        <v>1.4654786510147593</v>
      </c>
      <c r="CD23" s="53">
        <f t="shared" si="37"/>
        <v>68.65929055845764</v>
      </c>
      <c r="CE23" s="53">
        <f t="shared" si="37"/>
        <v>19.156752387007774</v>
      </c>
      <c r="CF23" s="53">
        <f t="shared" si="37"/>
        <v>1.545749708908799</v>
      </c>
      <c r="CG23" s="53">
        <f t="shared" si="37"/>
        <v>0.4473336165841983</v>
      </c>
      <c r="CH23" s="53">
        <f t="shared" si="37"/>
        <v>3.131440186825719</v>
      </c>
      <c r="CI23" s="53">
        <f t="shared" si="37"/>
        <v>4.760637038785993</v>
      </c>
      <c r="CJ23" s="53">
        <f t="shared" si="38"/>
        <v>0.833317852415113</v>
      </c>
      <c r="CK23" s="53">
        <f t="shared" si="38"/>
        <v>100</v>
      </c>
    </row>
    <row r="24" spans="1:89" ht="15.75">
      <c r="A24" s="67" t="s">
        <v>132</v>
      </c>
      <c r="B24" s="4" t="s">
        <v>85</v>
      </c>
      <c r="C24" s="5"/>
      <c r="D24">
        <f>SUM(D9:D10)+D17</f>
        <v>1488148</v>
      </c>
      <c r="E24">
        <f aca="true" t="shared" si="41" ref="E24:BO24">SUM(E9:E10)+E17</f>
        <v>3382</v>
      </c>
      <c r="F24">
        <f t="shared" si="41"/>
        <v>7164</v>
      </c>
      <c r="G24">
        <f t="shared" si="41"/>
        <v>907</v>
      </c>
      <c r="H24">
        <f t="shared" si="41"/>
        <v>1845</v>
      </c>
      <c r="I24">
        <f t="shared" si="41"/>
        <v>4667</v>
      </c>
      <c r="J24">
        <f t="shared" si="41"/>
        <v>45</v>
      </c>
      <c r="K24">
        <f t="shared" si="41"/>
        <v>629</v>
      </c>
      <c r="L24">
        <f t="shared" si="41"/>
        <v>590</v>
      </c>
      <c r="M24">
        <f t="shared" si="41"/>
        <v>298</v>
      </c>
      <c r="N24">
        <f t="shared" si="41"/>
        <v>98</v>
      </c>
      <c r="O24">
        <f t="shared" si="41"/>
        <v>805</v>
      </c>
      <c r="P24">
        <f t="shared" si="41"/>
        <v>198</v>
      </c>
      <c r="Q24">
        <f t="shared" si="41"/>
        <v>354</v>
      </c>
      <c r="R24" s="3">
        <f t="shared" si="41"/>
        <v>20982</v>
      </c>
      <c r="S24">
        <f t="shared" si="41"/>
        <v>151352</v>
      </c>
      <c r="T24">
        <f t="shared" si="41"/>
        <v>18883</v>
      </c>
      <c r="U24">
        <f t="shared" si="41"/>
        <v>3189</v>
      </c>
      <c r="V24">
        <f t="shared" si="41"/>
        <v>263277</v>
      </c>
      <c r="W24">
        <f t="shared" si="41"/>
        <v>105520</v>
      </c>
      <c r="X24" s="24">
        <f>SUM(S24:W24)</f>
        <v>542221</v>
      </c>
      <c r="Y24">
        <f t="shared" si="41"/>
        <v>3947</v>
      </c>
      <c r="Z24" s="3">
        <f t="shared" si="41"/>
        <v>1088389</v>
      </c>
      <c r="AA24">
        <f t="shared" si="41"/>
        <v>38</v>
      </c>
      <c r="AB24">
        <f t="shared" si="41"/>
        <v>7</v>
      </c>
      <c r="AC24">
        <f t="shared" si="41"/>
        <v>137</v>
      </c>
      <c r="AD24">
        <f t="shared" si="41"/>
        <v>4174</v>
      </c>
      <c r="AE24" s="3">
        <f t="shared" si="41"/>
        <v>4356</v>
      </c>
      <c r="AF24">
        <f t="shared" si="41"/>
        <v>1122</v>
      </c>
      <c r="AG24">
        <f t="shared" si="41"/>
        <v>291</v>
      </c>
      <c r="AH24">
        <f t="shared" si="41"/>
        <v>7625</v>
      </c>
      <c r="AI24">
        <f t="shared" si="41"/>
        <v>5167</v>
      </c>
      <c r="AJ24">
        <f t="shared" si="41"/>
        <v>246</v>
      </c>
      <c r="AK24">
        <f t="shared" si="41"/>
        <v>20216</v>
      </c>
      <c r="AL24">
        <f t="shared" si="41"/>
        <v>2240</v>
      </c>
      <c r="AM24">
        <f t="shared" si="41"/>
        <v>186</v>
      </c>
      <c r="AN24">
        <f t="shared" si="41"/>
        <v>4580</v>
      </c>
      <c r="AO24">
        <f t="shared" si="41"/>
        <v>3012</v>
      </c>
      <c r="AP24">
        <f t="shared" si="41"/>
        <v>85</v>
      </c>
      <c r="AQ24">
        <f t="shared" si="41"/>
        <v>18141</v>
      </c>
      <c r="AR24">
        <f t="shared" si="41"/>
        <v>3602</v>
      </c>
      <c r="AS24">
        <f t="shared" si="41"/>
        <v>95</v>
      </c>
      <c r="AT24">
        <f t="shared" si="41"/>
        <v>9771</v>
      </c>
      <c r="AU24">
        <f t="shared" si="41"/>
        <v>3502</v>
      </c>
      <c r="AV24">
        <f t="shared" si="41"/>
        <v>342</v>
      </c>
      <c r="AW24">
        <f t="shared" si="41"/>
        <v>6313</v>
      </c>
      <c r="AX24" s="3">
        <f t="shared" si="41"/>
        <v>90892</v>
      </c>
      <c r="AY24">
        <f t="shared" si="41"/>
        <v>9036</v>
      </c>
      <c r="AZ24">
        <f t="shared" si="41"/>
        <v>4947</v>
      </c>
      <c r="BA24">
        <f t="shared" si="41"/>
        <v>9167</v>
      </c>
      <c r="BB24">
        <f t="shared" si="41"/>
        <v>1407</v>
      </c>
      <c r="BC24">
        <f t="shared" si="41"/>
        <v>1596</v>
      </c>
      <c r="BD24">
        <f t="shared" si="41"/>
        <v>10224</v>
      </c>
      <c r="BE24">
        <f t="shared" si="41"/>
        <v>304</v>
      </c>
      <c r="BF24" s="3">
        <f t="shared" si="41"/>
        <v>36681</v>
      </c>
      <c r="BG24">
        <f t="shared" si="41"/>
        <v>14983</v>
      </c>
      <c r="BH24">
        <f t="shared" si="41"/>
        <v>60960</v>
      </c>
      <c r="BI24">
        <f t="shared" si="41"/>
        <v>1312887</v>
      </c>
      <c r="BJ24" s="32">
        <f t="shared" si="41"/>
        <v>21632</v>
      </c>
      <c r="BK24" s="32">
        <f t="shared" si="41"/>
        <v>240476</v>
      </c>
      <c r="BL24" s="32">
        <f t="shared" si="41"/>
        <v>230012</v>
      </c>
      <c r="BM24" s="32">
        <f t="shared" si="41"/>
        <v>225362</v>
      </c>
      <c r="BN24" s="32">
        <f t="shared" si="41"/>
        <v>717482</v>
      </c>
      <c r="BO24" s="32">
        <f t="shared" si="41"/>
        <v>2030369</v>
      </c>
      <c r="BP24">
        <f>SUM(BP9:BP10)+BP17</f>
        <v>23454</v>
      </c>
      <c r="BQ24">
        <f>SUM(BQ9:BQ10)+BQ17</f>
        <v>13227</v>
      </c>
      <c r="BR24" s="41" t="s">
        <v>85</v>
      </c>
      <c r="BS24" s="43">
        <f aca="true" t="shared" si="42" ref="BS24:BZ24">SUM(BS9:BS10)+BS17</f>
        <v>20982</v>
      </c>
      <c r="BT24" s="43">
        <f t="shared" si="42"/>
        <v>1088389</v>
      </c>
      <c r="BU24" s="43">
        <f t="shared" si="42"/>
        <v>90892</v>
      </c>
      <c r="BV24" s="43">
        <f t="shared" si="42"/>
        <v>23454</v>
      </c>
      <c r="BW24" s="43">
        <f t="shared" si="42"/>
        <v>13227</v>
      </c>
      <c r="BX24">
        <f t="shared" si="42"/>
        <v>14983</v>
      </c>
      <c r="BY24">
        <f t="shared" si="42"/>
        <v>60960</v>
      </c>
      <c r="BZ24" s="24">
        <f t="shared" si="42"/>
        <v>1312887</v>
      </c>
      <c r="CA24" s="24">
        <f>SUM(CA9:CA10)+CA17</f>
        <v>35672</v>
      </c>
      <c r="CB24" s="24">
        <f>SUM(CB9:CB10)+CB17</f>
        <v>1348559</v>
      </c>
      <c r="CC24" s="53">
        <f t="shared" si="37"/>
        <v>1.5558829832435954</v>
      </c>
      <c r="CD24" s="53">
        <f t="shared" si="37"/>
        <v>80.70755524971469</v>
      </c>
      <c r="CE24" s="53">
        <f t="shared" si="37"/>
        <v>6.739934997282285</v>
      </c>
      <c r="CF24" s="53">
        <f t="shared" si="37"/>
        <v>1.7391897573632298</v>
      </c>
      <c r="CG24" s="53">
        <f t="shared" si="37"/>
        <v>0.9808247173464417</v>
      </c>
      <c r="CH24" s="53">
        <f t="shared" si="37"/>
        <v>1.1110377818100654</v>
      </c>
      <c r="CI24" s="53">
        <f t="shared" si="37"/>
        <v>4.520380643338556</v>
      </c>
      <c r="CJ24" s="53">
        <f t="shared" si="38"/>
        <v>2.6451938699011315</v>
      </c>
      <c r="CK24" s="53">
        <f t="shared" si="38"/>
        <v>100</v>
      </c>
    </row>
    <row r="25" spans="1:89" ht="15.75">
      <c r="A25" s="67" t="s">
        <v>133</v>
      </c>
      <c r="B25" s="4" t="s">
        <v>86</v>
      </c>
      <c r="C25" s="5"/>
      <c r="D25">
        <f>SUM(D15:D16)</f>
        <v>5929980</v>
      </c>
      <c r="E25">
        <f aca="true" t="shared" si="43" ref="E25:BO25">SUM(E15:E16)</f>
        <v>6370</v>
      </c>
      <c r="F25">
        <f t="shared" si="43"/>
        <v>12979</v>
      </c>
      <c r="G25">
        <f t="shared" si="43"/>
        <v>2520</v>
      </c>
      <c r="H25">
        <f t="shared" si="43"/>
        <v>11033</v>
      </c>
      <c r="I25">
        <f t="shared" si="43"/>
        <v>16601</v>
      </c>
      <c r="J25">
        <f t="shared" si="43"/>
        <v>226</v>
      </c>
      <c r="K25">
        <f t="shared" si="43"/>
        <v>1596</v>
      </c>
      <c r="L25">
        <f t="shared" si="43"/>
        <v>745</v>
      </c>
      <c r="M25">
        <f t="shared" si="43"/>
        <v>464</v>
      </c>
      <c r="N25">
        <f t="shared" si="43"/>
        <v>415</v>
      </c>
      <c r="O25">
        <f t="shared" si="43"/>
        <v>955</v>
      </c>
      <c r="P25">
        <f t="shared" si="43"/>
        <v>371</v>
      </c>
      <c r="Q25">
        <f t="shared" si="43"/>
        <v>1179</v>
      </c>
      <c r="R25" s="3">
        <f t="shared" si="43"/>
        <v>55454</v>
      </c>
      <c r="S25">
        <f t="shared" si="43"/>
        <v>718549</v>
      </c>
      <c r="T25">
        <f t="shared" si="43"/>
        <v>8801</v>
      </c>
      <c r="U25">
        <f t="shared" si="43"/>
        <v>9789</v>
      </c>
      <c r="V25">
        <f t="shared" si="43"/>
        <v>1469818</v>
      </c>
      <c r="W25">
        <f t="shared" si="43"/>
        <v>574989</v>
      </c>
      <c r="X25" s="24">
        <f>SUM(S25:W25)</f>
        <v>2781946</v>
      </c>
      <c r="Y25">
        <f t="shared" si="43"/>
        <v>332</v>
      </c>
      <c r="Z25" s="3">
        <f t="shared" si="43"/>
        <v>5564224</v>
      </c>
      <c r="AA25">
        <f t="shared" si="43"/>
        <v>314</v>
      </c>
      <c r="AB25">
        <f t="shared" si="43"/>
        <v>32</v>
      </c>
      <c r="AC25">
        <f t="shared" si="43"/>
        <v>535</v>
      </c>
      <c r="AD25">
        <f t="shared" si="43"/>
        <v>9222</v>
      </c>
      <c r="AE25" s="3">
        <f t="shared" si="43"/>
        <v>10103</v>
      </c>
      <c r="AF25">
        <f t="shared" si="43"/>
        <v>2560</v>
      </c>
      <c r="AG25">
        <f t="shared" si="43"/>
        <v>274</v>
      </c>
      <c r="AH25">
        <f t="shared" si="43"/>
        <v>8513</v>
      </c>
      <c r="AI25">
        <f t="shared" si="43"/>
        <v>14354</v>
      </c>
      <c r="AJ25">
        <f t="shared" si="43"/>
        <v>376</v>
      </c>
      <c r="AK25">
        <f t="shared" si="43"/>
        <v>23657</v>
      </c>
      <c r="AL25">
        <f t="shared" si="43"/>
        <v>8986</v>
      </c>
      <c r="AM25">
        <f t="shared" si="43"/>
        <v>1239</v>
      </c>
      <c r="AN25">
        <f t="shared" si="43"/>
        <v>18069</v>
      </c>
      <c r="AO25">
        <f t="shared" si="43"/>
        <v>10421</v>
      </c>
      <c r="AP25">
        <f t="shared" si="43"/>
        <v>218</v>
      </c>
      <c r="AQ25">
        <f t="shared" si="43"/>
        <v>25316</v>
      </c>
      <c r="AR25">
        <f t="shared" si="43"/>
        <v>17329</v>
      </c>
      <c r="AS25">
        <f t="shared" si="43"/>
        <v>433</v>
      </c>
      <c r="AT25">
        <f t="shared" si="43"/>
        <v>25438</v>
      </c>
      <c r="AU25">
        <f t="shared" si="43"/>
        <v>16320</v>
      </c>
      <c r="AV25">
        <f t="shared" si="43"/>
        <v>648</v>
      </c>
      <c r="AW25">
        <f t="shared" si="43"/>
        <v>22404</v>
      </c>
      <c r="AX25" s="3">
        <f t="shared" si="43"/>
        <v>206658</v>
      </c>
      <c r="AY25">
        <f t="shared" si="43"/>
        <v>32362</v>
      </c>
      <c r="AZ25">
        <f t="shared" si="43"/>
        <v>2102</v>
      </c>
      <c r="BA25">
        <f t="shared" si="43"/>
        <v>47492</v>
      </c>
      <c r="BB25">
        <f t="shared" si="43"/>
        <v>1939</v>
      </c>
      <c r="BC25">
        <f t="shared" si="43"/>
        <v>1705</v>
      </c>
      <c r="BD25">
        <f t="shared" si="43"/>
        <v>6338</v>
      </c>
      <c r="BE25">
        <f t="shared" si="43"/>
        <v>884</v>
      </c>
      <c r="BF25" s="3">
        <f t="shared" si="43"/>
        <v>92822</v>
      </c>
      <c r="BG25">
        <f t="shared" si="43"/>
        <v>30124</v>
      </c>
      <c r="BH25">
        <f t="shared" si="43"/>
        <v>156295</v>
      </c>
      <c r="BI25">
        <f t="shared" si="43"/>
        <v>6105577</v>
      </c>
      <c r="BJ25" s="32">
        <f t="shared" si="43"/>
        <v>62583</v>
      </c>
      <c r="BK25" s="32">
        <f t="shared" si="43"/>
        <v>442987</v>
      </c>
      <c r="BL25" s="32">
        <f t="shared" si="43"/>
        <v>1039990</v>
      </c>
      <c r="BM25" s="32">
        <f t="shared" si="43"/>
        <v>1060789</v>
      </c>
      <c r="BN25" s="32">
        <f t="shared" si="43"/>
        <v>2606349</v>
      </c>
      <c r="BO25" s="32">
        <f t="shared" si="43"/>
        <v>8711926</v>
      </c>
      <c r="BP25">
        <f>SUM(BP15:BP16)</f>
        <v>82840</v>
      </c>
      <c r="BQ25">
        <f>SUM(BQ15:BQ16)</f>
        <v>9982</v>
      </c>
      <c r="BR25" s="41" t="s">
        <v>86</v>
      </c>
      <c r="BS25" s="43">
        <f aca="true" t="shared" si="44" ref="BS25:BZ25">SUM(BS15:BS16)</f>
        <v>55454</v>
      </c>
      <c r="BT25" s="43">
        <f t="shared" si="44"/>
        <v>5564224</v>
      </c>
      <c r="BU25" s="43">
        <f t="shared" si="44"/>
        <v>206658</v>
      </c>
      <c r="BV25" s="43">
        <f t="shared" si="44"/>
        <v>82840</v>
      </c>
      <c r="BW25" s="43">
        <f t="shared" si="44"/>
        <v>9982</v>
      </c>
      <c r="BX25">
        <f t="shared" si="44"/>
        <v>30124</v>
      </c>
      <c r="BY25">
        <f t="shared" si="44"/>
        <v>156295</v>
      </c>
      <c r="BZ25" s="24">
        <f t="shared" si="44"/>
        <v>6105577</v>
      </c>
      <c r="CA25" s="24">
        <f>SUM(CA15:CA16)</f>
        <v>28113</v>
      </c>
      <c r="CB25" s="24">
        <f>SUM(CB15:CB16)</f>
        <v>6133690</v>
      </c>
      <c r="CC25" s="53">
        <f t="shared" si="37"/>
        <v>0.9040887296227882</v>
      </c>
      <c r="CD25" s="53">
        <f t="shared" si="37"/>
        <v>90.71576815913423</v>
      </c>
      <c r="CE25" s="53">
        <f t="shared" si="37"/>
        <v>3.3692279851117357</v>
      </c>
      <c r="CF25" s="53">
        <f t="shared" si="37"/>
        <v>1.3505736351201316</v>
      </c>
      <c r="CG25" s="53">
        <f t="shared" si="37"/>
        <v>0.16274053628403132</v>
      </c>
      <c r="CH25" s="53">
        <f t="shared" si="37"/>
        <v>0.4911236140072289</v>
      </c>
      <c r="CI25" s="53">
        <f t="shared" si="37"/>
        <v>2.5481398636057575</v>
      </c>
      <c r="CJ25" s="53">
        <f t="shared" si="38"/>
        <v>0.4583374771141026</v>
      </c>
      <c r="CK25" s="53">
        <f t="shared" si="38"/>
        <v>100</v>
      </c>
    </row>
    <row r="26" spans="2:89" ht="15.75">
      <c r="B26" s="5" t="s">
        <v>87</v>
      </c>
      <c r="C26" s="5"/>
      <c r="D26" s="3">
        <f>SUM(D22:D25)</f>
        <v>20217531</v>
      </c>
      <c r="E26" s="3">
        <f aca="true" t="shared" si="45" ref="E26:BO26">SUM(E22:E25)</f>
        <v>31398</v>
      </c>
      <c r="F26" s="3">
        <f t="shared" si="45"/>
        <v>72147</v>
      </c>
      <c r="G26" s="3">
        <f t="shared" si="45"/>
        <v>7701</v>
      </c>
      <c r="H26" s="3">
        <f t="shared" si="45"/>
        <v>40503</v>
      </c>
      <c r="I26" s="3">
        <f t="shared" si="45"/>
        <v>75642</v>
      </c>
      <c r="J26" s="3">
        <f t="shared" si="45"/>
        <v>1352</v>
      </c>
      <c r="K26" s="3">
        <f t="shared" si="45"/>
        <v>14536</v>
      </c>
      <c r="L26" s="3">
        <f t="shared" si="45"/>
        <v>7230</v>
      </c>
      <c r="M26" s="3">
        <f t="shared" si="45"/>
        <v>4664</v>
      </c>
      <c r="N26" s="3">
        <f t="shared" si="45"/>
        <v>3376</v>
      </c>
      <c r="O26" s="3">
        <f t="shared" si="45"/>
        <v>11759</v>
      </c>
      <c r="P26" s="3">
        <f t="shared" si="45"/>
        <v>2248</v>
      </c>
      <c r="Q26" s="3">
        <f t="shared" si="45"/>
        <v>6095</v>
      </c>
      <c r="R26" s="3">
        <f t="shared" si="45"/>
        <v>278651</v>
      </c>
      <c r="S26" s="3">
        <f t="shared" si="45"/>
        <v>1784752</v>
      </c>
      <c r="T26" s="3">
        <f t="shared" si="45"/>
        <v>59243</v>
      </c>
      <c r="U26" s="3">
        <f t="shared" si="45"/>
        <v>29570</v>
      </c>
      <c r="V26" s="3">
        <f t="shared" si="45"/>
        <v>3646286</v>
      </c>
      <c r="W26" s="3">
        <f t="shared" si="45"/>
        <v>1977649</v>
      </c>
      <c r="X26" s="26">
        <f>SUM(S26:W26)</f>
        <v>7497500</v>
      </c>
      <c r="Y26" s="3">
        <f t="shared" si="45"/>
        <v>8895</v>
      </c>
      <c r="Z26" s="3">
        <f t="shared" si="45"/>
        <v>15003895</v>
      </c>
      <c r="AA26" s="3">
        <f t="shared" si="45"/>
        <v>878</v>
      </c>
      <c r="AB26" s="3">
        <f t="shared" si="45"/>
        <v>118</v>
      </c>
      <c r="AC26" s="3">
        <f t="shared" si="45"/>
        <v>3580</v>
      </c>
      <c r="AD26" s="3">
        <f t="shared" si="45"/>
        <v>99766</v>
      </c>
      <c r="AE26" s="3">
        <f t="shared" si="45"/>
        <v>104342</v>
      </c>
      <c r="AF26" s="3">
        <f t="shared" si="45"/>
        <v>17688</v>
      </c>
      <c r="AG26" s="3">
        <f t="shared" si="45"/>
        <v>4172</v>
      </c>
      <c r="AH26" s="3">
        <f t="shared" si="45"/>
        <v>213650</v>
      </c>
      <c r="AI26" s="3">
        <f t="shared" si="45"/>
        <v>118686</v>
      </c>
      <c r="AJ26" s="3">
        <f t="shared" si="45"/>
        <v>4102</v>
      </c>
      <c r="AK26" s="3">
        <f t="shared" si="45"/>
        <v>382984</v>
      </c>
      <c r="AL26" s="3">
        <f t="shared" si="45"/>
        <v>66456</v>
      </c>
      <c r="AM26" s="3">
        <f t="shared" si="45"/>
        <v>5840</v>
      </c>
      <c r="AN26" s="3">
        <f t="shared" si="45"/>
        <v>175704</v>
      </c>
      <c r="AO26" s="3">
        <f t="shared" si="45"/>
        <v>95924</v>
      </c>
      <c r="AP26" s="3">
        <f t="shared" si="45"/>
        <v>4103</v>
      </c>
      <c r="AQ26" s="3">
        <f t="shared" si="45"/>
        <v>697371</v>
      </c>
      <c r="AR26" s="3">
        <f t="shared" si="45"/>
        <v>99869</v>
      </c>
      <c r="AS26" s="3">
        <f t="shared" si="45"/>
        <v>1714</v>
      </c>
      <c r="AT26" s="3">
        <f t="shared" si="45"/>
        <v>206211</v>
      </c>
      <c r="AU26" s="3">
        <f t="shared" si="45"/>
        <v>73037</v>
      </c>
      <c r="AV26" s="3">
        <f t="shared" si="45"/>
        <v>2533</v>
      </c>
      <c r="AW26" s="3">
        <f t="shared" si="45"/>
        <v>103272</v>
      </c>
      <c r="AX26" s="3">
        <f t="shared" si="45"/>
        <v>2377658</v>
      </c>
      <c r="AY26" s="3">
        <f t="shared" si="45"/>
        <v>147127</v>
      </c>
      <c r="AZ26" s="3">
        <f t="shared" si="45"/>
        <v>20519</v>
      </c>
      <c r="BA26" s="3">
        <f t="shared" si="45"/>
        <v>127896</v>
      </c>
      <c r="BB26" s="3">
        <f t="shared" si="45"/>
        <v>10947</v>
      </c>
      <c r="BC26" s="3">
        <f t="shared" si="45"/>
        <v>15964</v>
      </c>
      <c r="BD26" s="3">
        <f t="shared" si="45"/>
        <v>68028</v>
      </c>
      <c r="BE26" s="3">
        <f t="shared" si="45"/>
        <v>7163</v>
      </c>
      <c r="BF26" s="3">
        <f t="shared" si="45"/>
        <v>397644</v>
      </c>
      <c r="BG26" s="3">
        <f t="shared" si="45"/>
        <v>435285</v>
      </c>
      <c r="BH26" s="3">
        <f t="shared" si="45"/>
        <v>817835</v>
      </c>
      <c r="BI26" s="3">
        <f t="shared" si="45"/>
        <v>19310968</v>
      </c>
      <c r="BJ26" s="33">
        <f t="shared" si="45"/>
        <v>192661</v>
      </c>
      <c r="BK26" s="33">
        <f t="shared" si="45"/>
        <v>2006456</v>
      </c>
      <c r="BL26" s="33">
        <f t="shared" si="45"/>
        <v>3067302</v>
      </c>
      <c r="BM26" s="33">
        <f t="shared" si="45"/>
        <v>3137644</v>
      </c>
      <c r="BN26" s="33">
        <f t="shared" si="45"/>
        <v>8404063</v>
      </c>
      <c r="BO26" s="33">
        <f t="shared" si="45"/>
        <v>27715031</v>
      </c>
      <c r="BP26" s="3">
        <f>SUM(BP22:BP25)</f>
        <v>302705</v>
      </c>
      <c r="BQ26" s="3">
        <f>SUM(BQ22:BQ25)</f>
        <v>94939</v>
      </c>
      <c r="BR26" s="45" t="s">
        <v>87</v>
      </c>
      <c r="BS26" s="48">
        <f aca="true" t="shared" si="46" ref="BS26:BZ26">SUM(BS22:BS25)</f>
        <v>278651</v>
      </c>
      <c r="BT26" s="48">
        <f t="shared" si="46"/>
        <v>15003895</v>
      </c>
      <c r="BU26" s="48">
        <f t="shared" si="46"/>
        <v>2377658</v>
      </c>
      <c r="BV26" s="48">
        <f t="shared" si="46"/>
        <v>302705</v>
      </c>
      <c r="BW26" s="48">
        <f t="shared" si="46"/>
        <v>94939</v>
      </c>
      <c r="BX26" s="3">
        <f t="shared" si="46"/>
        <v>435285</v>
      </c>
      <c r="BY26" s="3">
        <f t="shared" si="46"/>
        <v>817835</v>
      </c>
      <c r="BZ26" s="5">
        <f t="shared" si="46"/>
        <v>19310968</v>
      </c>
      <c r="CA26" s="5">
        <f>SUM(CA22:CA25)</f>
        <v>177449</v>
      </c>
      <c r="CB26" s="5">
        <f>SUM(CB22:CB25)</f>
        <v>19488417</v>
      </c>
      <c r="CC26" s="56">
        <f t="shared" si="37"/>
        <v>1.4298288054899482</v>
      </c>
      <c r="CD26" s="56">
        <f t="shared" si="37"/>
        <v>76.98878261892692</v>
      </c>
      <c r="CE26" s="56">
        <f t="shared" si="37"/>
        <v>12.20036496550746</v>
      </c>
      <c r="CF26" s="56">
        <f t="shared" si="37"/>
        <v>1.5532559673779558</v>
      </c>
      <c r="CG26" s="56">
        <f t="shared" si="37"/>
        <v>0.4871560373528543</v>
      </c>
      <c r="CH26" s="56">
        <f t="shared" si="37"/>
        <v>2.233557502387187</v>
      </c>
      <c r="CI26" s="56">
        <f t="shared" si="37"/>
        <v>4.196518372939167</v>
      </c>
      <c r="CJ26" s="56">
        <f t="shared" si="38"/>
        <v>0.9105357300185027</v>
      </c>
      <c r="CK26" s="56">
        <f t="shared" si="38"/>
        <v>100</v>
      </c>
    </row>
    <row r="27" spans="2:80" ht="15.75">
      <c r="B27" s="5"/>
      <c r="C27" s="5"/>
      <c r="R27"/>
      <c r="Z27"/>
      <c r="AE27"/>
      <c r="AX27"/>
      <c r="BF27"/>
      <c r="BI27"/>
      <c r="BN27" s="32"/>
      <c r="BO27" s="32"/>
      <c r="BZ27"/>
      <c r="CB27"/>
    </row>
    <row r="28" spans="2:80" ht="15.75">
      <c r="B28" s="5"/>
      <c r="C28" s="5"/>
      <c r="R28"/>
      <c r="S28" t="s">
        <v>114</v>
      </c>
      <c r="Z28"/>
      <c r="AE28"/>
      <c r="AQ28" t="s">
        <v>112</v>
      </c>
      <c r="AX28"/>
      <c r="AY28" t="s">
        <v>113</v>
      </c>
      <c r="BF28"/>
      <c r="BI28"/>
      <c r="BN28" s="32"/>
      <c r="BO28" s="32"/>
      <c r="BZ28"/>
      <c r="CB28"/>
    </row>
    <row r="29" spans="2:3" ht="15.75">
      <c r="B29" s="6" t="s">
        <v>28</v>
      </c>
      <c r="C29" s="4"/>
    </row>
    <row r="30" spans="1:18" ht="15.75">
      <c r="A30" t="s">
        <v>134</v>
      </c>
      <c r="B30" t="s">
        <v>29</v>
      </c>
      <c r="D30">
        <v>24980</v>
      </c>
      <c r="G30">
        <v>24980</v>
      </c>
      <c r="R30"/>
    </row>
    <row r="31" spans="1:91" ht="15.75">
      <c r="A31" t="s">
        <v>116</v>
      </c>
      <c r="B31" t="s">
        <v>16</v>
      </c>
      <c r="C31">
        <f>SUM(D4+D30+D31)</f>
        <v>1990708</v>
      </c>
      <c r="D31">
        <v>11477</v>
      </c>
      <c r="E31">
        <v>36457</v>
      </c>
      <c r="F31">
        <v>36457</v>
      </c>
      <c r="G31">
        <v>11477</v>
      </c>
      <c r="CE31" s="51"/>
      <c r="CF31" s="51"/>
      <c r="CG31" s="51"/>
      <c r="CI31" s="57"/>
      <c r="CJ31" s="57"/>
      <c r="CK31" s="57"/>
      <c r="CL31" s="5"/>
      <c r="CM31" s="5"/>
    </row>
    <row r="32" spans="1:91" ht="15.75">
      <c r="A32" t="s">
        <v>117</v>
      </c>
      <c r="B32" t="s">
        <v>17</v>
      </c>
      <c r="C32">
        <f>SUM(D5+D32)</f>
        <v>736557</v>
      </c>
      <c r="D32">
        <v>4978</v>
      </c>
      <c r="E32">
        <f>+D32</f>
        <v>4978</v>
      </c>
      <c r="F32">
        <v>4978</v>
      </c>
      <c r="G32">
        <v>4978</v>
      </c>
      <c r="CE32" s="51"/>
      <c r="CF32" s="51"/>
      <c r="CG32" s="51"/>
      <c r="CI32" s="57"/>
      <c r="CJ32" s="57"/>
      <c r="CK32" s="57"/>
      <c r="CL32" s="5"/>
      <c r="CM32" s="5"/>
    </row>
    <row r="33" spans="1:85" ht="15.75">
      <c r="A33" t="s">
        <v>118</v>
      </c>
      <c r="B33" s="2" t="s">
        <v>20</v>
      </c>
      <c r="C33" s="2">
        <f>SUM(D6+G33)</f>
        <v>153159</v>
      </c>
      <c r="D33">
        <v>1749</v>
      </c>
      <c r="E33">
        <f aca="true" t="shared" si="47" ref="E33:E46">+D33</f>
        <v>1749</v>
      </c>
      <c r="F33">
        <v>1749</v>
      </c>
      <c r="G33">
        <v>1749</v>
      </c>
      <c r="CE33" s="51"/>
      <c r="CF33" s="51"/>
      <c r="CG33" s="51"/>
    </row>
    <row r="34" spans="1:85" ht="15.75">
      <c r="A34" t="s">
        <v>119</v>
      </c>
      <c r="B34" t="s">
        <v>21</v>
      </c>
      <c r="C34">
        <f>SUM(D7+G34)</f>
        <v>1137990</v>
      </c>
      <c r="D34">
        <v>6681</v>
      </c>
      <c r="E34">
        <f t="shared" si="47"/>
        <v>6681</v>
      </c>
      <c r="F34">
        <v>6681</v>
      </c>
      <c r="G34">
        <v>6681</v>
      </c>
      <c r="CE34" s="51"/>
      <c r="CF34" s="51"/>
      <c r="CG34" s="51"/>
    </row>
    <row r="35" spans="1:85" ht="15.75">
      <c r="A35" t="s">
        <v>120</v>
      </c>
      <c r="B35" t="s">
        <v>22</v>
      </c>
      <c r="C35">
        <f>SUM(D8+G35)</f>
        <v>337694</v>
      </c>
      <c r="D35">
        <v>1294</v>
      </c>
      <c r="E35">
        <f t="shared" si="47"/>
        <v>1294</v>
      </c>
      <c r="F35">
        <v>1294</v>
      </c>
      <c r="G35">
        <v>1294</v>
      </c>
      <c r="CE35" s="51"/>
      <c r="CF35" s="51"/>
      <c r="CG35" s="51"/>
    </row>
    <row r="36" spans="1:85" ht="15.75">
      <c r="A36" t="s">
        <v>121</v>
      </c>
      <c r="B36" t="s">
        <v>23</v>
      </c>
      <c r="C36">
        <f>SUM(D9+G36)</f>
        <v>466334</v>
      </c>
      <c r="D36">
        <v>3061</v>
      </c>
      <c r="E36">
        <f t="shared" si="47"/>
        <v>3061</v>
      </c>
      <c r="F36">
        <v>3061</v>
      </c>
      <c r="G36">
        <v>3061</v>
      </c>
      <c r="CE36" s="51"/>
      <c r="CF36" s="51"/>
      <c r="CG36" s="51"/>
    </row>
    <row r="37" spans="1:85" ht="15.75">
      <c r="A37" t="s">
        <v>122</v>
      </c>
      <c r="B37" t="s">
        <v>24</v>
      </c>
      <c r="C37">
        <f>SUM(D10+G37)</f>
        <v>600525</v>
      </c>
      <c r="D37">
        <v>18446</v>
      </c>
      <c r="E37">
        <f t="shared" si="47"/>
        <v>18446</v>
      </c>
      <c r="F37">
        <v>18446</v>
      </c>
      <c r="G37">
        <v>18446</v>
      </c>
      <c r="CE37" s="51"/>
      <c r="CF37" s="51"/>
      <c r="CG37" s="51"/>
    </row>
    <row r="38" spans="1:85" ht="15.75">
      <c r="A38" t="s">
        <v>123</v>
      </c>
      <c r="B38" t="s">
        <v>25</v>
      </c>
      <c r="C38">
        <f>SUM(D11+G38)</f>
        <v>885789</v>
      </c>
      <c r="D38">
        <v>6882</v>
      </c>
      <c r="E38">
        <f t="shared" si="47"/>
        <v>6882</v>
      </c>
      <c r="F38">
        <v>6882</v>
      </c>
      <c r="G38">
        <v>6882</v>
      </c>
      <c r="CE38" s="51"/>
      <c r="CF38" s="51"/>
      <c r="CG38" s="51"/>
    </row>
    <row r="39" spans="1:85" ht="15.75">
      <c r="A39" t="s">
        <v>124</v>
      </c>
      <c r="B39" t="s">
        <v>26</v>
      </c>
      <c r="C39">
        <f>SUM(D12+G39)</f>
        <v>5140544</v>
      </c>
      <c r="D39">
        <v>34475</v>
      </c>
      <c r="E39">
        <f t="shared" si="47"/>
        <v>34475</v>
      </c>
      <c r="F39">
        <v>34475</v>
      </c>
      <c r="G39">
        <v>34475</v>
      </c>
      <c r="CE39" s="51"/>
      <c r="CF39" s="51"/>
      <c r="CG39" s="51"/>
    </row>
    <row r="40" spans="1:85" ht="15.75">
      <c r="A40" t="s">
        <v>125</v>
      </c>
      <c r="B40" t="s">
        <v>27</v>
      </c>
      <c r="C40">
        <f>SUM(D13+G40)</f>
        <v>2017274</v>
      </c>
      <c r="D40">
        <v>19377</v>
      </c>
      <c r="E40">
        <f t="shared" si="47"/>
        <v>19377</v>
      </c>
      <c r="F40">
        <v>19377</v>
      </c>
      <c r="G40">
        <v>19377</v>
      </c>
      <c r="CE40" s="66"/>
      <c r="CF40" s="51"/>
      <c r="CG40" s="51"/>
    </row>
    <row r="41" spans="1:85" ht="15.75">
      <c r="A41" t="s">
        <v>126</v>
      </c>
      <c r="B41" t="s">
        <v>48</v>
      </c>
      <c r="C41">
        <f>SUM(D14+G41)</f>
        <v>513352</v>
      </c>
      <c r="D41">
        <v>1771</v>
      </c>
      <c r="E41">
        <f t="shared" si="47"/>
        <v>1771</v>
      </c>
      <c r="F41">
        <v>1771</v>
      </c>
      <c r="G41">
        <v>1771</v>
      </c>
      <c r="CE41" s="66"/>
      <c r="CF41" s="51"/>
      <c r="CG41" s="51"/>
    </row>
    <row r="42" spans="1:85" ht="15.75">
      <c r="A42" t="s">
        <v>127</v>
      </c>
      <c r="B42" t="s">
        <v>52</v>
      </c>
      <c r="C42">
        <f>SUM(D15+G42)</f>
        <v>5444689</v>
      </c>
      <c r="D42">
        <v>26673</v>
      </c>
      <c r="E42">
        <f t="shared" si="47"/>
        <v>26673</v>
      </c>
      <c r="F42">
        <v>26673</v>
      </c>
      <c r="G42">
        <v>26673</v>
      </c>
      <c r="CE42" s="66"/>
      <c r="CF42" s="51"/>
      <c r="CG42" s="51"/>
    </row>
    <row r="43" spans="1:85" ht="15.75">
      <c r="A43" t="s">
        <v>128</v>
      </c>
      <c r="B43" t="s">
        <v>49</v>
      </c>
      <c r="C43">
        <f>SUM(D16+G43)</f>
        <v>513404</v>
      </c>
      <c r="D43">
        <v>1440</v>
      </c>
      <c r="E43">
        <f t="shared" si="47"/>
        <v>1440</v>
      </c>
      <c r="F43">
        <v>1440</v>
      </c>
      <c r="G43">
        <v>1440</v>
      </c>
      <c r="CE43" s="66"/>
      <c r="CF43" s="51"/>
      <c r="CG43" s="51"/>
    </row>
    <row r="44" spans="1:85" ht="15.75">
      <c r="A44" t="s">
        <v>129</v>
      </c>
      <c r="B44" t="s">
        <v>50</v>
      </c>
      <c r="C44">
        <f>SUM(D17+G44)</f>
        <v>456961</v>
      </c>
      <c r="D44">
        <v>14165</v>
      </c>
      <c r="E44">
        <f t="shared" si="47"/>
        <v>14165</v>
      </c>
      <c r="F44">
        <v>14165</v>
      </c>
      <c r="G44">
        <v>14165</v>
      </c>
      <c r="CE44" s="66"/>
      <c r="CF44" s="51"/>
      <c r="CG44" s="51"/>
    </row>
    <row r="45" spans="2:85" ht="15.75">
      <c r="B45" s="2" t="s">
        <v>51</v>
      </c>
      <c r="C45">
        <f>SUM(D18+G45)</f>
        <v>177449</v>
      </c>
      <c r="D45">
        <v>177449</v>
      </c>
      <c r="E45">
        <f t="shared" si="47"/>
        <v>177449</v>
      </c>
      <c r="F45">
        <v>177449</v>
      </c>
      <c r="G45">
        <v>177449</v>
      </c>
      <c r="CE45" s="58"/>
      <c r="CF45" s="58"/>
      <c r="CG45" s="58"/>
    </row>
    <row r="46" spans="2:85" ht="15.75">
      <c r="B46" s="5" t="s">
        <v>30</v>
      </c>
      <c r="C46" s="5">
        <f>SUM(C31:C44)</f>
        <v>20394980</v>
      </c>
      <c r="D46" s="5">
        <f>SUM(D30:D44)</f>
        <v>177449</v>
      </c>
      <c r="E46">
        <f t="shared" si="47"/>
        <v>177449</v>
      </c>
      <c r="F46">
        <v>177449</v>
      </c>
      <c r="G46" s="5">
        <f>SUM(G30:G44)</f>
        <v>177449</v>
      </c>
      <c r="CE46" s="66"/>
      <c r="CF46" s="51"/>
      <c r="CG46" s="51"/>
    </row>
    <row r="47" spans="2:85" ht="15.75">
      <c r="B47" s="3" t="s">
        <v>31</v>
      </c>
      <c r="C47" s="3"/>
      <c r="D47" s="3">
        <f>SUM(D19+D46)</f>
        <v>20394980</v>
      </c>
      <c r="CE47" s="66"/>
      <c r="CF47" s="51"/>
      <c r="CG47" s="51"/>
    </row>
    <row r="48" spans="83:85" ht="15.75">
      <c r="CE48" s="66"/>
      <c r="CF48" s="51"/>
      <c r="CG48" s="51"/>
    </row>
    <row r="49" spans="1:85" ht="15.75">
      <c r="A49" s="67" t="s">
        <v>130</v>
      </c>
      <c r="B49" s="4" t="s">
        <v>83</v>
      </c>
      <c r="C49">
        <f>SUM(C31:C35)+C38</f>
        <v>5241897</v>
      </c>
      <c r="D49">
        <f>SUM(D30:D35)+D38</f>
        <v>58041</v>
      </c>
      <c r="G49">
        <f>SUM(G30:G35)+G38</f>
        <v>58041</v>
      </c>
      <c r="CE49" s="66"/>
      <c r="CF49" s="51"/>
      <c r="CG49" s="51"/>
    </row>
    <row r="50" spans="1:85" ht="15.75">
      <c r="A50" s="67" t="s">
        <v>131</v>
      </c>
      <c r="B50" s="4" t="s">
        <v>84</v>
      </c>
      <c r="C50">
        <f>SUM(C39:C41)</f>
        <v>7671170</v>
      </c>
      <c r="D50">
        <f>SUM(D39:D41)</f>
        <v>55623</v>
      </c>
      <c r="G50">
        <f>SUM(G39:G41)</f>
        <v>55623</v>
      </c>
      <c r="CE50" s="66"/>
      <c r="CF50" s="59"/>
      <c r="CG50" s="59"/>
    </row>
    <row r="51" spans="1:85" ht="15.75">
      <c r="A51" s="67" t="s">
        <v>132</v>
      </c>
      <c r="B51" s="4" t="s">
        <v>85</v>
      </c>
      <c r="C51">
        <f>SUM(C36:C37)+C44</f>
        <v>1523820</v>
      </c>
      <c r="D51">
        <f>SUM(D36:D37)+D44</f>
        <v>35672</v>
      </c>
      <c r="G51">
        <f>SUM(G36:G37)+G44</f>
        <v>35672</v>
      </c>
      <c r="CE51" s="51"/>
      <c r="CF51" s="59"/>
      <c r="CG51" s="59"/>
    </row>
    <row r="52" spans="1:85" ht="15.75">
      <c r="A52" s="67" t="s">
        <v>133</v>
      </c>
      <c r="B52" s="4" t="s">
        <v>86</v>
      </c>
      <c r="C52">
        <f>SUM(C42:C43)</f>
        <v>5958093</v>
      </c>
      <c r="D52">
        <f>SUM(D42:D43)</f>
        <v>28113</v>
      </c>
      <c r="G52">
        <f>SUM(G42:G43)</f>
        <v>28113</v>
      </c>
      <c r="CE52" s="58"/>
      <c r="CF52" s="60"/>
      <c r="CG52" s="60"/>
    </row>
    <row r="53" spans="2:85" ht="15.75">
      <c r="B53" s="5" t="s">
        <v>87</v>
      </c>
      <c r="C53" s="3">
        <f>SUM(C49:C52)</f>
        <v>20394980</v>
      </c>
      <c r="D53" s="3">
        <f>SUM(D49:D52)</f>
        <v>177449</v>
      </c>
      <c r="G53" s="3">
        <f>SUM(G49:G52)</f>
        <v>177449</v>
      </c>
      <c r="CE53" s="66"/>
      <c r="CF53" s="51"/>
      <c r="CG53" s="51"/>
    </row>
    <row r="54" spans="83:85" ht="15.75">
      <c r="CE54" s="66"/>
      <c r="CF54" s="51"/>
      <c r="CG54" s="51"/>
    </row>
    <row r="55" spans="2:85" ht="15.75">
      <c r="B55" t="s">
        <v>70</v>
      </c>
      <c r="CE55" s="66"/>
      <c r="CF55" s="51"/>
      <c r="CG55" s="51"/>
    </row>
    <row r="56" spans="3:85" ht="15.75">
      <c r="C56" t="s">
        <v>69</v>
      </c>
      <c r="CE56" s="66"/>
      <c r="CF56" s="59"/>
      <c r="CG56" s="59"/>
    </row>
    <row r="57" spans="83:85" ht="15.75">
      <c r="CE57" s="58"/>
      <c r="CF57" s="60"/>
      <c r="CG57" s="60"/>
    </row>
    <row r="58" spans="5:85" ht="15.75">
      <c r="E58" s="1" t="s">
        <v>2</v>
      </c>
      <c r="F58" s="1" t="s">
        <v>3</v>
      </c>
      <c r="G58" s="1" t="s">
        <v>4</v>
      </c>
      <c r="H58" s="1" t="s">
        <v>5</v>
      </c>
      <c r="I58" s="1" t="s">
        <v>6</v>
      </c>
      <c r="J58" s="1" t="s">
        <v>7</v>
      </c>
      <c r="K58" s="1" t="s">
        <v>8</v>
      </c>
      <c r="L58" s="1" t="s">
        <v>9</v>
      </c>
      <c r="M58" s="63" t="s">
        <v>15</v>
      </c>
      <c r="N58" s="63"/>
      <c r="O58" s="63"/>
      <c r="P58" s="63"/>
      <c r="Q58" s="63"/>
      <c r="R58" s="7" t="s">
        <v>1</v>
      </c>
      <c r="S58" s="63" t="s">
        <v>40</v>
      </c>
      <c r="T58" s="63"/>
      <c r="U58" s="63"/>
      <c r="V58" s="63"/>
      <c r="W58" s="63"/>
      <c r="X58" s="1"/>
      <c r="Y58" s="1" t="s">
        <v>73</v>
      </c>
      <c r="Z58" s="7" t="s">
        <v>78</v>
      </c>
      <c r="AA58" s="63" t="s">
        <v>41</v>
      </c>
      <c r="AB58" s="63"/>
      <c r="AC58" s="63"/>
      <c r="AD58" s="63"/>
      <c r="AE58" s="7"/>
      <c r="AF58" s="63" t="s">
        <v>47</v>
      </c>
      <c r="AG58" s="63"/>
      <c r="AH58" s="63"/>
      <c r="AI58" s="63"/>
      <c r="AJ58" s="63"/>
      <c r="AK58" s="63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7" t="s">
        <v>77</v>
      </c>
      <c r="AY58" s="63" t="s">
        <v>57</v>
      </c>
      <c r="AZ58" s="63"/>
      <c r="BA58" s="63"/>
      <c r="BB58" s="63" t="s">
        <v>58</v>
      </c>
      <c r="BC58" s="63"/>
      <c r="BD58" s="63"/>
      <c r="BE58" s="1" t="s">
        <v>59</v>
      </c>
      <c r="BF58" s="7" t="s">
        <v>88</v>
      </c>
      <c r="BG58" s="1" t="s">
        <v>61</v>
      </c>
      <c r="BH58" s="1" t="s">
        <v>63</v>
      </c>
      <c r="BI58" s="7" t="s">
        <v>1</v>
      </c>
      <c r="BJ58" s="65" t="s">
        <v>64</v>
      </c>
      <c r="BK58" s="65"/>
      <c r="BL58" s="65"/>
      <c r="BM58" s="65"/>
      <c r="BN58" s="30" t="s">
        <v>1</v>
      </c>
      <c r="BO58" s="30" t="s">
        <v>1</v>
      </c>
      <c r="CE58" s="66"/>
      <c r="CF58" s="66"/>
      <c r="CG58" s="51"/>
    </row>
    <row r="59" spans="5:85" ht="15.75">
      <c r="E59" s="1"/>
      <c r="F59" s="1"/>
      <c r="G59" s="1"/>
      <c r="H59" s="1"/>
      <c r="I59" s="1"/>
      <c r="J59" s="1"/>
      <c r="K59" s="1"/>
      <c r="L59" s="1" t="s">
        <v>10</v>
      </c>
      <c r="M59" s="1" t="s">
        <v>11</v>
      </c>
      <c r="N59" s="1" t="s">
        <v>12</v>
      </c>
      <c r="O59" s="1" t="s">
        <v>14</v>
      </c>
      <c r="P59" s="1" t="s">
        <v>13</v>
      </c>
      <c r="Q59" s="1" t="s">
        <v>32</v>
      </c>
      <c r="R59" s="7" t="s">
        <v>82</v>
      </c>
      <c r="S59" s="1" t="s">
        <v>36</v>
      </c>
      <c r="T59" s="1" t="s">
        <v>37</v>
      </c>
      <c r="U59" s="1" t="s">
        <v>71</v>
      </c>
      <c r="V59" s="1" t="s">
        <v>72</v>
      </c>
      <c r="W59" s="8" t="s">
        <v>38</v>
      </c>
      <c r="X59" s="8"/>
      <c r="Y59" s="8" t="s">
        <v>74</v>
      </c>
      <c r="Z59" s="9" t="s">
        <v>18</v>
      </c>
      <c r="AA59" s="1" t="s">
        <v>36</v>
      </c>
      <c r="AB59" s="1" t="s">
        <v>37</v>
      </c>
      <c r="AC59" s="1" t="s">
        <v>3</v>
      </c>
      <c r="AD59" s="8" t="s">
        <v>42</v>
      </c>
      <c r="AE59" s="9" t="s">
        <v>1</v>
      </c>
      <c r="AF59" s="63" t="s">
        <v>45</v>
      </c>
      <c r="AG59" s="63"/>
      <c r="AH59" s="63"/>
      <c r="AI59" s="63" t="s">
        <v>46</v>
      </c>
      <c r="AJ59" s="63"/>
      <c r="AK59" s="63"/>
      <c r="AL59" s="63" t="s">
        <v>53</v>
      </c>
      <c r="AM59" s="63"/>
      <c r="AN59" s="63"/>
      <c r="AO59" s="63" t="s">
        <v>54</v>
      </c>
      <c r="AP59" s="63"/>
      <c r="AQ59" s="63"/>
      <c r="AR59" s="63" t="s">
        <v>55</v>
      </c>
      <c r="AS59" s="63"/>
      <c r="AT59" s="63"/>
      <c r="AU59" s="63" t="s">
        <v>56</v>
      </c>
      <c r="AV59" s="63"/>
      <c r="AW59" s="63"/>
      <c r="AX59" s="7" t="s">
        <v>18</v>
      </c>
      <c r="AY59" s="1"/>
      <c r="AZ59" s="1"/>
      <c r="BA59" s="1"/>
      <c r="BB59" s="1"/>
      <c r="BC59" s="1"/>
      <c r="BD59" s="1"/>
      <c r="BE59" s="1" t="s">
        <v>60</v>
      </c>
      <c r="BF59" s="7" t="s">
        <v>1</v>
      </c>
      <c r="BG59" s="1" t="s">
        <v>62</v>
      </c>
      <c r="BH59" s="1" t="s">
        <v>39</v>
      </c>
      <c r="BI59" s="7" t="s">
        <v>79</v>
      </c>
      <c r="BJ59" s="65" t="s">
        <v>65</v>
      </c>
      <c r="BK59" s="65"/>
      <c r="BL59" s="65" t="s">
        <v>66</v>
      </c>
      <c r="BM59" s="65"/>
      <c r="BN59" s="30" t="s">
        <v>80</v>
      </c>
      <c r="BO59" s="30" t="s">
        <v>81</v>
      </c>
      <c r="CE59" s="66"/>
      <c r="CF59" s="66"/>
      <c r="CG59" s="51"/>
    </row>
    <row r="60" spans="5:85" ht="15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8"/>
      <c r="X60" s="8"/>
      <c r="Y60" s="8"/>
      <c r="Z60" s="9"/>
      <c r="AA60" s="1"/>
      <c r="AB60" s="1"/>
      <c r="AC60" s="1"/>
      <c r="AD60" s="8" t="s">
        <v>38</v>
      </c>
      <c r="AE60" s="9"/>
      <c r="AF60" s="1" t="s">
        <v>43</v>
      </c>
      <c r="AG60" s="1" t="s">
        <v>3</v>
      </c>
      <c r="AH60" s="1" t="s">
        <v>44</v>
      </c>
      <c r="AI60" s="1" t="s">
        <v>43</v>
      </c>
      <c r="AJ60" s="1" t="s">
        <v>75</v>
      </c>
      <c r="AK60" s="1" t="s">
        <v>44</v>
      </c>
      <c r="AL60" s="1" t="s">
        <v>43</v>
      </c>
      <c r="AM60" s="1" t="s">
        <v>3</v>
      </c>
      <c r="AN60" s="1" t="s">
        <v>44</v>
      </c>
      <c r="AO60" s="1" t="s">
        <v>43</v>
      </c>
      <c r="AP60" s="1" t="s">
        <v>3</v>
      </c>
      <c r="AQ60" s="1" t="s">
        <v>44</v>
      </c>
      <c r="AR60" s="1" t="s">
        <v>43</v>
      </c>
      <c r="AS60" s="1" t="s">
        <v>76</v>
      </c>
      <c r="AT60" s="1" t="s">
        <v>44</v>
      </c>
      <c r="AU60" s="1" t="s">
        <v>43</v>
      </c>
      <c r="AV60" s="1" t="s">
        <v>3</v>
      </c>
      <c r="AW60" s="1" t="s">
        <v>44</v>
      </c>
      <c r="AX60" s="7"/>
      <c r="AY60" s="1" t="s">
        <v>43</v>
      </c>
      <c r="AZ60" s="1" t="s">
        <v>3</v>
      </c>
      <c r="BA60" s="1" t="s">
        <v>44</v>
      </c>
      <c r="BB60" s="1" t="s">
        <v>43</v>
      </c>
      <c r="BC60" s="1" t="s">
        <v>3</v>
      </c>
      <c r="BD60" s="1" t="s">
        <v>44</v>
      </c>
      <c r="BE60" s="1"/>
      <c r="BF60" s="7"/>
      <c r="BG60" s="1" t="s">
        <v>36</v>
      </c>
      <c r="BH60" s="1"/>
      <c r="BI60" s="7"/>
      <c r="BJ60" s="31" t="s">
        <v>67</v>
      </c>
      <c r="BK60" s="31" t="s">
        <v>68</v>
      </c>
      <c r="BL60" s="31" t="s">
        <v>67</v>
      </c>
      <c r="BM60" s="31" t="s">
        <v>68</v>
      </c>
      <c r="BN60" s="30"/>
      <c r="BO60" s="30"/>
      <c r="CE60" s="66"/>
      <c r="CF60" s="66"/>
      <c r="CG60" s="51"/>
    </row>
    <row r="61" spans="83:85" ht="15.75">
      <c r="CE61" s="66"/>
      <c r="CF61" s="66"/>
      <c r="CG61" s="51"/>
    </row>
    <row r="62" spans="1:85" ht="15.75">
      <c r="A62" t="s">
        <v>116</v>
      </c>
      <c r="B62" t="s">
        <v>16</v>
      </c>
      <c r="E62" s="10">
        <f aca="true" t="shared" si="48" ref="E62:E77">+E4/$BI4*100</f>
        <v>0.22348651887744708</v>
      </c>
      <c r="F62" s="10">
        <f aca="true" t="shared" si="49" ref="F62:BH66">+F4/$BI4*100</f>
        <v>0.912031689754206</v>
      </c>
      <c r="G62" s="10">
        <f t="shared" si="49"/>
        <v>0.016852504182298295</v>
      </c>
      <c r="H62" s="10">
        <f t="shared" si="49"/>
        <v>0.3932446707625494</v>
      </c>
      <c r="I62" s="10">
        <f t="shared" si="49"/>
        <v>0.7982332468786167</v>
      </c>
      <c r="J62" s="10">
        <f t="shared" si="49"/>
        <v>0.0417495835317564</v>
      </c>
      <c r="K62" s="10">
        <f t="shared" si="49"/>
        <v>0.2694051888097023</v>
      </c>
      <c r="L62" s="10">
        <f t="shared" si="49"/>
        <v>0.12389820147961463</v>
      </c>
      <c r="M62" s="10">
        <f t="shared" si="49"/>
        <v>0.09113270554329948</v>
      </c>
      <c r="N62" s="10">
        <f t="shared" si="49"/>
        <v>0.041573424951453636</v>
      </c>
      <c r="O62" s="10">
        <f t="shared" si="49"/>
        <v>0.10046911029934627</v>
      </c>
      <c r="P62" s="10">
        <f t="shared" si="49"/>
        <v>0.026306347991880263</v>
      </c>
      <c r="Q62" s="10">
        <f t="shared" si="49"/>
        <v>0.08896008305289865</v>
      </c>
      <c r="R62" s="12">
        <f t="shared" si="49"/>
        <v>3.127343276115069</v>
      </c>
      <c r="S62" s="10">
        <f t="shared" si="49"/>
        <v>7.938997458031687</v>
      </c>
      <c r="T62" s="10">
        <f t="shared" si="49"/>
        <v>0.05167318355547909</v>
      </c>
      <c r="U62" s="10">
        <f t="shared" si="49"/>
        <v>0.12031631034679165</v>
      </c>
      <c r="V62" s="10">
        <f t="shared" si="49"/>
        <v>13.13444246690127</v>
      </c>
      <c r="W62" s="10">
        <f t="shared" si="49"/>
        <v>5.152873351963081</v>
      </c>
      <c r="X62" s="10"/>
      <c r="Y62" s="10">
        <f t="shared" si="49"/>
        <v>0.048561048636796826</v>
      </c>
      <c r="Z62" s="12">
        <f t="shared" si="49"/>
        <v>52.84516659023342</v>
      </c>
      <c r="AA62" s="10">
        <f t="shared" si="49"/>
        <v>0.003170854445449853</v>
      </c>
      <c r="AB62" s="10">
        <f t="shared" si="49"/>
        <v>0.0001761585803027696</v>
      </c>
      <c r="AC62" s="10">
        <f t="shared" si="49"/>
        <v>0.01415140595098916</v>
      </c>
      <c r="AD62" s="10">
        <f t="shared" si="49"/>
        <v>0.16658729743965248</v>
      </c>
      <c r="AE62" s="12">
        <f t="shared" si="49"/>
        <v>0.18408571641639426</v>
      </c>
      <c r="AF62" s="10">
        <f t="shared" si="49"/>
        <v>0.1896640714593153</v>
      </c>
      <c r="AG62" s="10">
        <f t="shared" si="49"/>
        <v>0.07797953154735936</v>
      </c>
      <c r="AH62" s="10">
        <f t="shared" si="49"/>
        <v>2.436155726533769</v>
      </c>
      <c r="AI62" s="10">
        <f t="shared" si="49"/>
        <v>1.0615903244312572</v>
      </c>
      <c r="AJ62" s="10">
        <f t="shared" si="49"/>
        <v>0.08109166646604161</v>
      </c>
      <c r="AK62" s="10">
        <f t="shared" si="49"/>
        <v>5.810121015072715</v>
      </c>
      <c r="AL62" s="10">
        <f t="shared" si="49"/>
        <v>0.481500119494237</v>
      </c>
      <c r="AM62" s="10">
        <f t="shared" si="49"/>
        <v>0.058954404874660235</v>
      </c>
      <c r="AN62" s="10">
        <f t="shared" si="49"/>
        <v>1.9008098009936518</v>
      </c>
      <c r="AO62" s="10">
        <f t="shared" si="49"/>
        <v>0.856189419798228</v>
      </c>
      <c r="AP62" s="10">
        <f t="shared" si="49"/>
        <v>0.04738665810144503</v>
      </c>
      <c r="AQ62" s="10">
        <f t="shared" si="49"/>
        <v>6.547344673639806</v>
      </c>
      <c r="AR62" s="10">
        <f t="shared" si="49"/>
        <v>0.8456786245068293</v>
      </c>
      <c r="AS62" s="10">
        <f t="shared" si="49"/>
        <v>0.025660433197436775</v>
      </c>
      <c r="AT62" s="10">
        <f t="shared" si="49"/>
        <v>2.7000412798273175</v>
      </c>
      <c r="AU62" s="10">
        <f t="shared" si="49"/>
        <v>0.6218397884687767</v>
      </c>
      <c r="AV62" s="10">
        <f t="shared" si="49"/>
        <v>0.04139726637115086</v>
      </c>
      <c r="AW62" s="10">
        <f t="shared" si="49"/>
        <v>1.663113156638448</v>
      </c>
      <c r="AX62" s="12">
        <f t="shared" si="49"/>
        <v>25.630603677838838</v>
      </c>
      <c r="AY62" s="10">
        <f t="shared" si="49"/>
        <v>1.6760314525273177</v>
      </c>
      <c r="AZ62" s="10">
        <f t="shared" si="49"/>
        <v>0.41303315128322715</v>
      </c>
      <c r="BA62" s="10">
        <f t="shared" si="49"/>
        <v>1.3825512577429038</v>
      </c>
      <c r="BB62" s="10">
        <f t="shared" si="49"/>
        <v>0.16376876015480815</v>
      </c>
      <c r="BC62" s="10">
        <f t="shared" si="49"/>
        <v>0.3259520930868914</v>
      </c>
      <c r="BD62" s="10">
        <f t="shared" si="49"/>
        <v>1.0717488025620505</v>
      </c>
      <c r="BE62" s="10">
        <f t="shared" si="49"/>
        <v>0.2280079224385515</v>
      </c>
      <c r="BF62" s="12">
        <f t="shared" si="49"/>
        <v>5.26109343979575</v>
      </c>
      <c r="BG62" s="10">
        <f t="shared" si="49"/>
        <v>4.7090711686536375</v>
      </c>
      <c r="BH62" s="10">
        <f t="shared" si="49"/>
        <v>8.426721847363288</v>
      </c>
      <c r="BI62" s="10">
        <f>+BI4/$BO4*100</f>
        <v>70.84611682170483</v>
      </c>
      <c r="BN62" s="35">
        <f>+BN4/$BO4*100</f>
        <v>29.153883178295185</v>
      </c>
      <c r="CE62" s="66"/>
      <c r="CF62" s="66"/>
      <c r="CG62" s="51"/>
    </row>
    <row r="63" spans="1:85" ht="15.75">
      <c r="A63" t="s">
        <v>117</v>
      </c>
      <c r="B63" t="s">
        <v>17</v>
      </c>
      <c r="E63" s="10">
        <f t="shared" si="48"/>
        <v>0.19439788495101173</v>
      </c>
      <c r="F63" s="10">
        <f aca="true" t="shared" si="50" ref="F63:T63">+F5/$BI5*100</f>
        <v>0.34670708496977265</v>
      </c>
      <c r="G63" s="10">
        <f t="shared" si="50"/>
        <v>0.009750751054685668</v>
      </c>
      <c r="H63" s="10">
        <f t="shared" si="50"/>
        <v>0.14996408267649478</v>
      </c>
      <c r="I63" s="10">
        <f t="shared" si="50"/>
        <v>0.16280051444468854</v>
      </c>
      <c r="J63" s="10">
        <f t="shared" si="50"/>
        <v>0.005554225284314621</v>
      </c>
      <c r="K63" s="10">
        <f t="shared" si="50"/>
        <v>0.05319713550088004</v>
      </c>
      <c r="L63" s="10">
        <f t="shared" si="50"/>
        <v>0.043199529989113715</v>
      </c>
      <c r="M63" s="10">
        <f t="shared" si="50"/>
        <v>0.019131220423750362</v>
      </c>
      <c r="N63" s="10">
        <f t="shared" si="50"/>
        <v>0.041594976018089494</v>
      </c>
      <c r="O63" s="10">
        <f t="shared" si="50"/>
        <v>0.08035112577975151</v>
      </c>
      <c r="P63" s="10">
        <f t="shared" si="50"/>
        <v>0.011602159482790541</v>
      </c>
      <c r="Q63" s="10">
        <f t="shared" si="50"/>
        <v>0.03258478833464577</v>
      </c>
      <c r="R63" s="12">
        <f t="shared" si="50"/>
        <v>1.1508354789099895</v>
      </c>
      <c r="S63" s="10">
        <f t="shared" si="50"/>
        <v>10.473170623332189</v>
      </c>
      <c r="T63" s="10">
        <f t="shared" si="50"/>
        <v>0.046161783474081515</v>
      </c>
      <c r="U63" s="10">
        <f t="shared" si="49"/>
        <v>0.07294549206733202</v>
      </c>
      <c r="V63" s="10">
        <f t="shared" si="49"/>
        <v>19.900542339242204</v>
      </c>
      <c r="W63" s="10">
        <f t="shared" si="49"/>
        <v>6.720489166792151</v>
      </c>
      <c r="X63" s="10"/>
      <c r="Y63" s="10">
        <f t="shared" si="49"/>
        <v>0.06405873161242863</v>
      </c>
      <c r="Z63" s="12">
        <f t="shared" si="49"/>
        <v>74.49067754142835</v>
      </c>
      <c r="AA63" s="10">
        <f t="shared" si="49"/>
        <v>0.0001234272285403249</v>
      </c>
      <c r="AB63" s="10">
        <f t="shared" si="49"/>
        <v>0.0001234272285403249</v>
      </c>
      <c r="AC63" s="10">
        <f t="shared" si="49"/>
        <v>0.010491314425927618</v>
      </c>
      <c r="AD63" s="10">
        <f t="shared" si="49"/>
        <v>0.2753661468734649</v>
      </c>
      <c r="AE63" s="12">
        <f t="shared" si="49"/>
        <v>0.28610431575647316</v>
      </c>
      <c r="AF63" s="10">
        <f t="shared" si="49"/>
        <v>0.0991120645178809</v>
      </c>
      <c r="AG63" s="10">
        <f t="shared" si="49"/>
        <v>0.012959858996734115</v>
      </c>
      <c r="AH63" s="10">
        <f t="shared" si="49"/>
        <v>1.6144281493074497</v>
      </c>
      <c r="AI63" s="10">
        <f t="shared" si="49"/>
        <v>0.9661883450136635</v>
      </c>
      <c r="AJ63" s="10">
        <f t="shared" si="49"/>
        <v>0.012713004539653466</v>
      </c>
      <c r="AK63" s="10">
        <f t="shared" si="49"/>
        <v>2.74662611670785</v>
      </c>
      <c r="AL63" s="10">
        <f t="shared" si="49"/>
        <v>0.5650498522576075</v>
      </c>
      <c r="AM63" s="10">
        <f t="shared" si="49"/>
        <v>0.008146197083661443</v>
      </c>
      <c r="AN63" s="10">
        <f t="shared" si="49"/>
        <v>1.1180038361182632</v>
      </c>
      <c r="AO63" s="10">
        <f t="shared" si="49"/>
        <v>0.8041283939402168</v>
      </c>
      <c r="AP63" s="10">
        <f t="shared" si="49"/>
        <v>0.0061713614270162455</v>
      </c>
      <c r="AQ63" s="10">
        <f t="shared" si="49"/>
        <v>2.3283312391846893</v>
      </c>
      <c r="AR63" s="10">
        <f t="shared" si="49"/>
        <v>0.679220038657408</v>
      </c>
      <c r="AS63" s="10">
        <f t="shared" si="49"/>
        <v>0.005307370827233971</v>
      </c>
      <c r="AT63" s="10">
        <f t="shared" si="49"/>
        <v>0.8273327129057978</v>
      </c>
      <c r="AU63" s="10">
        <f t="shared" si="49"/>
        <v>0.5235783034680583</v>
      </c>
      <c r="AV63" s="10">
        <f t="shared" si="49"/>
        <v>0.008269624312201768</v>
      </c>
      <c r="AW63" s="10">
        <f t="shared" si="49"/>
        <v>0.5490043125473653</v>
      </c>
      <c r="AX63" s="12">
        <f t="shared" si="49"/>
        <v>13.160675097569225</v>
      </c>
      <c r="AY63" s="10">
        <f t="shared" si="49"/>
        <v>0.6902050619974969</v>
      </c>
      <c r="AZ63" s="10">
        <f t="shared" si="49"/>
        <v>0.015181549110459963</v>
      </c>
      <c r="BA63" s="10">
        <f t="shared" si="49"/>
        <v>0.3868209342453783</v>
      </c>
      <c r="BB63" s="10">
        <f t="shared" si="49"/>
        <v>0.053690844415041336</v>
      </c>
      <c r="BC63" s="10">
        <f t="shared" si="49"/>
        <v>0.08726305057800972</v>
      </c>
      <c r="BD63" s="10">
        <f t="shared" si="49"/>
        <v>0.5348101812652278</v>
      </c>
      <c r="BE63" s="10">
        <f t="shared" si="49"/>
        <v>0.017526666452726138</v>
      </c>
      <c r="BF63" s="12">
        <f t="shared" si="49"/>
        <v>1.78549828806434</v>
      </c>
      <c r="BG63" s="10">
        <f t="shared" si="49"/>
        <v>4.361918256615082</v>
      </c>
      <c r="BH63" s="10">
        <f t="shared" si="49"/>
        <v>5.050395337413015</v>
      </c>
      <c r="BI63" s="10">
        <f aca="true" t="shared" si="51" ref="BI63:BI84">+BI5/$BO5*100</f>
        <v>78.42517367984443</v>
      </c>
      <c r="BN63" s="35">
        <f aca="true" t="shared" si="52" ref="BN63:BN84">+BN5/$BO5*100</f>
        <v>21.574826320155573</v>
      </c>
      <c r="CE63" s="66"/>
      <c r="CF63" s="66"/>
      <c r="CG63" s="51"/>
    </row>
    <row r="64" spans="1:85" ht="15.75">
      <c r="A64" t="s">
        <v>118</v>
      </c>
      <c r="B64" s="2" t="s">
        <v>20</v>
      </c>
      <c r="E64" s="10">
        <f t="shared" si="48"/>
        <v>0.47107345451670496</v>
      </c>
      <c r="F64" s="10">
        <f t="shared" si="49"/>
        <v>0.8683563818923317</v>
      </c>
      <c r="G64" s="10">
        <f t="shared" si="49"/>
        <v>0.004611907946317391</v>
      </c>
      <c r="H64" s="10">
        <f t="shared" si="49"/>
        <v>0.20226510564563416</v>
      </c>
      <c r="I64" s="10">
        <f t="shared" si="49"/>
        <v>0.4190247791225516</v>
      </c>
      <c r="J64" s="10">
        <f t="shared" si="49"/>
        <v>0.007906127907972672</v>
      </c>
      <c r="K64" s="10">
        <f t="shared" si="49"/>
        <v>0.07972012307205777</v>
      </c>
      <c r="L64" s="10">
        <f t="shared" si="49"/>
        <v>0.03360104360888385</v>
      </c>
      <c r="M64" s="10">
        <f t="shared" si="49"/>
        <v>0.028330291670235402</v>
      </c>
      <c r="N64" s="10">
        <f t="shared" si="49"/>
        <v>0.05731942733280187</v>
      </c>
      <c r="O64" s="10">
        <f t="shared" si="49"/>
        <v>0.09685006687266523</v>
      </c>
      <c r="P64" s="10">
        <f t="shared" si="49"/>
        <v>0.015153411823614286</v>
      </c>
      <c r="Q64" s="10">
        <f t="shared" si="49"/>
        <v>0.04084832752452547</v>
      </c>
      <c r="R64" s="12">
        <f t="shared" si="49"/>
        <v>2.3250604489362963</v>
      </c>
      <c r="S64" s="10">
        <f t="shared" si="49"/>
        <v>7.350063578445259</v>
      </c>
      <c r="T64" s="10">
        <f t="shared" si="49"/>
        <v>0.09750891086499627</v>
      </c>
      <c r="U64" s="10">
        <f t="shared" si="49"/>
        <v>0.19238244576066832</v>
      </c>
      <c r="V64" s="10">
        <f t="shared" si="49"/>
        <v>24.279718805384075</v>
      </c>
      <c r="W64" s="10">
        <f t="shared" si="49"/>
        <v>4.5499766110382724</v>
      </c>
      <c r="X64" s="10"/>
      <c r="Y64" s="10">
        <f t="shared" si="49"/>
        <v>0.07049630717942298</v>
      </c>
      <c r="Z64" s="12">
        <f t="shared" si="49"/>
        <v>73.00979701016597</v>
      </c>
      <c r="AA64" s="10">
        <f t="shared" si="49"/>
        <v>0.0013176879846621117</v>
      </c>
      <c r="AB64" s="10">
        <f t="shared" si="49"/>
        <v>0</v>
      </c>
      <c r="AC64" s="10">
        <f t="shared" si="49"/>
        <v>0.0553428953558087</v>
      </c>
      <c r="AD64" s="10">
        <f t="shared" si="49"/>
        <v>0.6364432965918001</v>
      </c>
      <c r="AE64" s="12">
        <f t="shared" si="49"/>
        <v>0.6931038799322708</v>
      </c>
      <c r="AF64" s="10">
        <f t="shared" si="49"/>
        <v>0.10541503877296896</v>
      </c>
      <c r="AG64" s="10">
        <f t="shared" si="49"/>
        <v>0.005270751938648447</v>
      </c>
      <c r="AH64" s="10">
        <f t="shared" si="49"/>
        <v>0.6067953169369025</v>
      </c>
      <c r="AI64" s="10">
        <f t="shared" si="49"/>
        <v>0.7866597268432809</v>
      </c>
      <c r="AJ64" s="10">
        <f t="shared" si="49"/>
        <v>0.0164710998082764</v>
      </c>
      <c r="AK64" s="10">
        <f t="shared" si="49"/>
        <v>1.9172360176833727</v>
      </c>
      <c r="AL64" s="10">
        <f t="shared" si="49"/>
        <v>0.4862268663403193</v>
      </c>
      <c r="AM64" s="10">
        <f t="shared" si="49"/>
        <v>0.011859191861959007</v>
      </c>
      <c r="AN64" s="10">
        <f t="shared" si="49"/>
        <v>0.9256758092251336</v>
      </c>
      <c r="AO64" s="10">
        <f t="shared" si="49"/>
        <v>0.8650621619306764</v>
      </c>
      <c r="AP64" s="10">
        <f t="shared" si="49"/>
        <v>0.0006588439923310559</v>
      </c>
      <c r="AQ64" s="10">
        <f t="shared" si="49"/>
        <v>1.6780756484671995</v>
      </c>
      <c r="AR64" s="10">
        <f t="shared" si="49"/>
        <v>0.5619939254583907</v>
      </c>
      <c r="AS64" s="10">
        <f t="shared" si="49"/>
        <v>0.0026353759693242234</v>
      </c>
      <c r="AT64" s="10">
        <f t="shared" si="49"/>
        <v>0.8387084022374341</v>
      </c>
      <c r="AU64" s="10">
        <f t="shared" si="49"/>
        <v>0.6693854962083529</v>
      </c>
      <c r="AV64" s="10">
        <f t="shared" si="49"/>
        <v>0.005270751938648447</v>
      </c>
      <c r="AW64" s="10">
        <f t="shared" si="49"/>
        <v>0.6074541609292335</v>
      </c>
      <c r="AX64" s="12">
        <f t="shared" si="49"/>
        <v>10.783958466474724</v>
      </c>
      <c r="AY64" s="10">
        <f t="shared" si="49"/>
        <v>0.7840243508739566</v>
      </c>
      <c r="AZ64" s="10">
        <f t="shared" si="49"/>
        <v>0.021083007754593788</v>
      </c>
      <c r="BA64" s="10">
        <f t="shared" si="49"/>
        <v>0.26946719286340187</v>
      </c>
      <c r="BB64" s="10">
        <f t="shared" si="49"/>
        <v>0.04348370349384969</v>
      </c>
      <c r="BC64" s="10">
        <f t="shared" si="49"/>
        <v>0.09487353489567206</v>
      </c>
      <c r="BD64" s="10">
        <f t="shared" si="49"/>
        <v>0.32283355624221743</v>
      </c>
      <c r="BE64" s="10">
        <f t="shared" si="49"/>
        <v>0.013835723838952175</v>
      </c>
      <c r="BF64" s="12">
        <f t="shared" si="49"/>
        <v>1.5496010699626437</v>
      </c>
      <c r="BG64" s="10">
        <f t="shared" si="49"/>
        <v>5.737872329211166</v>
      </c>
      <c r="BH64" s="10">
        <f t="shared" si="49"/>
        <v>6.593710675249207</v>
      </c>
      <c r="BI64" s="10">
        <f t="shared" si="51"/>
        <v>73.40784662707242</v>
      </c>
      <c r="BN64" s="35">
        <f t="shared" si="52"/>
        <v>26.59215337292759</v>
      </c>
      <c r="CE64" s="51"/>
      <c r="CF64" s="66"/>
      <c r="CG64" s="51"/>
    </row>
    <row r="65" spans="1:85" ht="15.75">
      <c r="A65" t="s">
        <v>119</v>
      </c>
      <c r="B65" t="s">
        <v>21</v>
      </c>
      <c r="E65" s="10">
        <f t="shared" si="48"/>
        <v>0.15154348460255365</v>
      </c>
      <c r="F65" s="10">
        <f t="shared" si="49"/>
        <v>0.26359291201352375</v>
      </c>
      <c r="G65" s="10">
        <f t="shared" si="49"/>
        <v>0.07644493645795156</v>
      </c>
      <c r="H65" s="10">
        <f t="shared" si="49"/>
        <v>0.12469051768630647</v>
      </c>
      <c r="I65" s="10">
        <f t="shared" si="49"/>
        <v>0.24661345939517246</v>
      </c>
      <c r="J65" s="10">
        <f t="shared" si="49"/>
        <v>0.001570786365574347</v>
      </c>
      <c r="K65" s="10">
        <f t="shared" si="49"/>
        <v>0.04345842278089026</v>
      </c>
      <c r="L65" s="10">
        <f t="shared" si="49"/>
        <v>0.041214442258641196</v>
      </c>
      <c r="M65" s="10">
        <f t="shared" si="49"/>
        <v>0.018625038334667256</v>
      </c>
      <c r="N65" s="10">
        <f t="shared" si="49"/>
        <v>0.025356979901414455</v>
      </c>
      <c r="O65" s="10">
        <f t="shared" si="49"/>
        <v>0.03268731627409474</v>
      </c>
      <c r="P65" s="10">
        <f t="shared" si="49"/>
        <v>0.008302727932321547</v>
      </c>
      <c r="Q65" s="10">
        <f t="shared" si="49"/>
        <v>0.027526161072921888</v>
      </c>
      <c r="R65" s="12">
        <f t="shared" si="49"/>
        <v>1.0616271850760335</v>
      </c>
      <c r="S65" s="10">
        <f t="shared" si="49"/>
        <v>10.942322220643124</v>
      </c>
      <c r="T65" s="10">
        <f t="shared" si="49"/>
        <v>0.18363240607071532</v>
      </c>
      <c r="U65" s="10">
        <f t="shared" si="49"/>
        <v>0.04974156824318765</v>
      </c>
      <c r="V65" s="10">
        <f t="shared" si="49"/>
        <v>25.72416991420515</v>
      </c>
      <c r="W65" s="10">
        <f t="shared" si="49"/>
        <v>5.5410611035896205</v>
      </c>
      <c r="X65" s="10"/>
      <c r="Y65" s="10">
        <f t="shared" si="49"/>
        <v>0.03418330328892745</v>
      </c>
      <c r="Z65" s="12">
        <f t="shared" si="49"/>
        <v>84.91603772879252</v>
      </c>
      <c r="AA65" s="10">
        <f t="shared" si="49"/>
        <v>0.00523595455191449</v>
      </c>
      <c r="AB65" s="10">
        <f t="shared" si="49"/>
        <v>0.0004487961044498134</v>
      </c>
      <c r="AC65" s="10">
        <f t="shared" si="49"/>
        <v>0.033659707833736</v>
      </c>
      <c r="AD65" s="10">
        <f t="shared" si="49"/>
        <v>1.0616271850760335</v>
      </c>
      <c r="AE65" s="12">
        <f t="shared" si="49"/>
        <v>1.1009716435661339</v>
      </c>
      <c r="AF65" s="10">
        <f t="shared" si="49"/>
        <v>0.05393033188471925</v>
      </c>
      <c r="AG65" s="10">
        <f t="shared" si="49"/>
        <v>0.013389083782752767</v>
      </c>
      <c r="AH65" s="10">
        <f t="shared" si="49"/>
        <v>0.5365357428697519</v>
      </c>
      <c r="AI65" s="10">
        <f t="shared" si="49"/>
        <v>0.4078808595941387</v>
      </c>
      <c r="AJ65" s="10">
        <f t="shared" si="49"/>
        <v>0.025132581849189553</v>
      </c>
      <c r="AK65" s="10">
        <f t="shared" si="49"/>
        <v>1.5639796246568578</v>
      </c>
      <c r="AL65" s="10">
        <f t="shared" si="49"/>
        <v>0.22342566066526542</v>
      </c>
      <c r="AM65" s="10">
        <f t="shared" si="49"/>
        <v>0.016381057812418186</v>
      </c>
      <c r="AN65" s="10">
        <f t="shared" si="49"/>
        <v>0.6286137436327053</v>
      </c>
      <c r="AO65" s="10">
        <f t="shared" si="49"/>
        <v>0.3245543828679567</v>
      </c>
      <c r="AP65" s="10">
        <f t="shared" si="49"/>
        <v>0.0024683785744739734</v>
      </c>
      <c r="AQ65" s="10">
        <f t="shared" si="49"/>
        <v>1.081823009776275</v>
      </c>
      <c r="AR65" s="10">
        <f t="shared" si="49"/>
        <v>0.37721312579006816</v>
      </c>
      <c r="AS65" s="10">
        <f t="shared" si="49"/>
        <v>0.006357944813039022</v>
      </c>
      <c r="AT65" s="10">
        <f t="shared" si="49"/>
        <v>0.7880859594138723</v>
      </c>
      <c r="AU65" s="10">
        <f t="shared" si="49"/>
        <v>0.38140188943159975</v>
      </c>
      <c r="AV65" s="10">
        <f t="shared" si="49"/>
        <v>0.006432744163780659</v>
      </c>
      <c r="AW65" s="10">
        <f t="shared" si="49"/>
        <v>0.5163399181695103</v>
      </c>
      <c r="AX65" s="12">
        <f t="shared" si="49"/>
        <v>8.054917683314509</v>
      </c>
      <c r="AY65" s="10">
        <f t="shared" si="49"/>
        <v>0.26688408344615566</v>
      </c>
      <c r="AZ65" s="10">
        <f t="shared" si="49"/>
        <v>0.042186833818282456</v>
      </c>
      <c r="BA65" s="10">
        <f t="shared" si="49"/>
        <v>0.2183393048148342</v>
      </c>
      <c r="BB65" s="10">
        <f t="shared" si="49"/>
        <v>0.023486996132873566</v>
      </c>
      <c r="BC65" s="10">
        <f t="shared" si="49"/>
        <v>0.06702021826450547</v>
      </c>
      <c r="BD65" s="10">
        <f t="shared" si="49"/>
        <v>0.24115310679103308</v>
      </c>
      <c r="BE65" s="10">
        <f t="shared" si="49"/>
        <v>0.01653065651390146</v>
      </c>
      <c r="BF65" s="12">
        <f t="shared" si="49"/>
        <v>0.8756011997815859</v>
      </c>
      <c r="BG65" s="10">
        <f t="shared" si="49"/>
        <v>2.56973169472889</v>
      </c>
      <c r="BH65" s="10">
        <f t="shared" si="49"/>
        <v>2.522084508306468</v>
      </c>
      <c r="BI65" s="10">
        <f t="shared" si="51"/>
        <v>78.70167056571296</v>
      </c>
      <c r="BN65" s="35">
        <f t="shared" si="52"/>
        <v>21.298329434287037</v>
      </c>
      <c r="CE65" s="51"/>
      <c r="CF65" s="66"/>
      <c r="CG65" s="51"/>
    </row>
    <row r="66" spans="1:85" ht="15.75">
      <c r="A66" t="s">
        <v>120</v>
      </c>
      <c r="B66" t="s">
        <v>22</v>
      </c>
      <c r="E66" s="10">
        <f t="shared" si="48"/>
        <v>0.19644107290262583</v>
      </c>
      <c r="F66" s="10">
        <f t="shared" si="49"/>
        <v>0.281077918142587</v>
      </c>
      <c r="G66" s="10">
        <f t="shared" si="49"/>
        <v>0.029518405901591382</v>
      </c>
      <c r="H66" s="10">
        <f t="shared" si="49"/>
        <v>0.12434301955006634</v>
      </c>
      <c r="I66" s="10">
        <f t="shared" si="49"/>
        <v>0.2136819117478031</v>
      </c>
      <c r="J66" s="10">
        <f t="shared" si="49"/>
        <v>0.0013061241549376717</v>
      </c>
      <c r="K66" s="10">
        <f t="shared" si="49"/>
        <v>0.030824530056529055</v>
      </c>
      <c r="L66" s="10">
        <f t="shared" si="49"/>
        <v>0.028734731408628776</v>
      </c>
      <c r="M66" s="10">
        <f t="shared" si="49"/>
        <v>0.013583691211351787</v>
      </c>
      <c r="N66" s="10">
        <f t="shared" si="49"/>
        <v>0.02351023478887809</v>
      </c>
      <c r="O66" s="10">
        <f t="shared" si="49"/>
        <v>0.05773068764824509</v>
      </c>
      <c r="P66" s="10">
        <f t="shared" si="49"/>
        <v>0.0070530704366634275</v>
      </c>
      <c r="Q66" s="10">
        <f t="shared" si="49"/>
        <v>0.029518405901591382</v>
      </c>
      <c r="R66" s="12">
        <f t="shared" si="49"/>
        <v>1.037323803851499</v>
      </c>
      <c r="S66" s="10">
        <f t="shared" si="49"/>
        <v>6.762849649436277</v>
      </c>
      <c r="T66" s="10">
        <f t="shared" si="49"/>
        <v>0.32104531728367974</v>
      </c>
      <c r="U66" s="10">
        <f t="shared" si="49"/>
        <v>0.05328986552145701</v>
      </c>
      <c r="V66" s="10">
        <f t="shared" si="49"/>
        <v>27.125847674576555</v>
      </c>
      <c r="W66" s="10">
        <f t="shared" si="49"/>
        <v>7.785806087583462</v>
      </c>
      <c r="X66" s="10"/>
      <c r="Y66" s="10">
        <f t="shared" si="49"/>
        <v>0.03291432870442933</v>
      </c>
      <c r="Z66" s="12">
        <f t="shared" si="49"/>
        <v>84.1305915175073</v>
      </c>
      <c r="AA66" s="10">
        <f t="shared" si="49"/>
        <v>0.009926543577526304</v>
      </c>
      <c r="AB66" s="10">
        <f t="shared" si="49"/>
        <v>0.0002612248309875344</v>
      </c>
      <c r="AC66" s="10">
        <f t="shared" si="49"/>
        <v>0.07836744929626031</v>
      </c>
      <c r="AD66" s="10">
        <f t="shared" si="49"/>
        <v>1.8392840349832291</v>
      </c>
      <c r="AE66" s="12">
        <f t="shared" si="49"/>
        <v>1.9278392526880035</v>
      </c>
      <c r="AF66" s="10">
        <f t="shared" si="49"/>
        <v>0.07235927818354702</v>
      </c>
      <c r="AG66" s="10">
        <f t="shared" si="49"/>
        <v>0.03213065421146673</v>
      </c>
      <c r="AH66" s="10">
        <f t="shared" si="49"/>
        <v>0.5545803161865355</v>
      </c>
      <c r="AI66" s="10">
        <f t="shared" si="49"/>
        <v>0.5571925644964107</v>
      </c>
      <c r="AJ66" s="10">
        <f t="shared" si="49"/>
        <v>0.014106140873326855</v>
      </c>
      <c r="AK66" s="10">
        <f t="shared" si="49"/>
        <v>1.323887443444824</v>
      </c>
      <c r="AL66" s="10">
        <f t="shared" si="49"/>
        <v>0.22543702914224212</v>
      </c>
      <c r="AM66" s="10">
        <f t="shared" si="49"/>
        <v>0.010448993239501374</v>
      </c>
      <c r="AN66" s="10">
        <f t="shared" si="49"/>
        <v>0.6611600472294494</v>
      </c>
      <c r="AO66" s="10">
        <f t="shared" si="49"/>
        <v>0.4391189408900453</v>
      </c>
      <c r="AP66" s="10">
        <f t="shared" si="49"/>
        <v>0.00417959729580055</v>
      </c>
      <c r="AQ66" s="10">
        <f t="shared" si="49"/>
        <v>1.1290137195281233</v>
      </c>
      <c r="AR66" s="10">
        <f t="shared" si="49"/>
        <v>0.4346781187632572</v>
      </c>
      <c r="AS66" s="10">
        <f t="shared" si="49"/>
        <v>0.002351023478887809</v>
      </c>
      <c r="AT66" s="10">
        <f t="shared" si="49"/>
        <v>0.7899438889063038</v>
      </c>
      <c r="AU66" s="10">
        <f t="shared" si="49"/>
        <v>0.3414208541007074</v>
      </c>
      <c r="AV66" s="10">
        <f t="shared" si="49"/>
        <v>0.005485721450738222</v>
      </c>
      <c r="AW66" s="10">
        <f t="shared" si="49"/>
        <v>0.5018129003270535</v>
      </c>
      <c r="AX66" s="12">
        <f t="shared" si="49"/>
        <v>9.027146484436225</v>
      </c>
      <c r="AY66" s="10">
        <f t="shared" si="49"/>
        <v>0.330971860861206</v>
      </c>
      <c r="AZ66" s="10">
        <f t="shared" si="49"/>
        <v>0.04858781856368139</v>
      </c>
      <c r="BA66" s="10">
        <f t="shared" si="49"/>
        <v>0.266449327607285</v>
      </c>
      <c r="BB66" s="10">
        <f t="shared" si="49"/>
        <v>0.030824530056529055</v>
      </c>
      <c r="BC66" s="10">
        <f t="shared" si="49"/>
        <v>0.05067761721158166</v>
      </c>
      <c r="BD66" s="10">
        <f t="shared" si="49"/>
        <v>0.21786150904360363</v>
      </c>
      <c r="BE66" s="10">
        <f aca="true" t="shared" si="53" ref="F66:BH71">+BE8/$BI8*100</f>
        <v>0.00783674492962603</v>
      </c>
      <c r="BF66" s="12">
        <f t="shared" si="53"/>
        <v>0.953209408273513</v>
      </c>
      <c r="BG66" s="10">
        <f t="shared" si="53"/>
        <v>1.8578309979833445</v>
      </c>
      <c r="BH66" s="10">
        <f t="shared" si="53"/>
        <v>2.993897787948131</v>
      </c>
      <c r="BI66" s="10">
        <f t="shared" si="51"/>
        <v>76.96755722121246</v>
      </c>
      <c r="BN66" s="35">
        <f t="shared" si="52"/>
        <v>23.032442778787537</v>
      </c>
      <c r="CE66" s="51"/>
      <c r="CF66" s="66"/>
      <c r="CG66" s="51"/>
    </row>
    <row r="67" spans="1:85" ht="15.75">
      <c r="A67" t="s">
        <v>121</v>
      </c>
      <c r="B67" t="s">
        <v>23</v>
      </c>
      <c r="E67" s="10">
        <f t="shared" si="48"/>
        <v>0.148716206377712</v>
      </c>
      <c r="F67" s="10">
        <f t="shared" si="53"/>
        <v>0.29956802407416394</v>
      </c>
      <c r="G67" s="10">
        <f t="shared" si="53"/>
        <v>0.04717759549580158</v>
      </c>
      <c r="H67" s="10">
        <f t="shared" si="53"/>
        <v>0.08037664417803234</v>
      </c>
      <c r="I67" s="10">
        <f t="shared" si="53"/>
        <v>0.25044896374314424</v>
      </c>
      <c r="J67" s="10">
        <f t="shared" si="53"/>
        <v>0.0005824394505654516</v>
      </c>
      <c r="K67" s="10">
        <f t="shared" si="53"/>
        <v>0.03339319516575256</v>
      </c>
      <c r="L67" s="10">
        <f t="shared" si="53"/>
        <v>0.016890744066398098</v>
      </c>
      <c r="M67" s="10">
        <f t="shared" si="53"/>
        <v>0.007571712857350871</v>
      </c>
      <c r="N67" s="10">
        <f t="shared" si="53"/>
        <v>0.010289763626656312</v>
      </c>
      <c r="O67" s="10">
        <f t="shared" si="53"/>
        <v>0.036887831869145266</v>
      </c>
      <c r="P67" s="10">
        <f t="shared" si="53"/>
        <v>0.004077076153958162</v>
      </c>
      <c r="Q67" s="10">
        <f t="shared" si="53"/>
        <v>0.018638062418094452</v>
      </c>
      <c r="R67" s="12">
        <f t="shared" si="53"/>
        <v>0.9546182594767753</v>
      </c>
      <c r="S67" s="10">
        <f t="shared" si="53"/>
        <v>9.845362325874872</v>
      </c>
      <c r="T67" s="10">
        <f t="shared" si="53"/>
        <v>0.10872203077221763</v>
      </c>
      <c r="U67" s="10">
        <f t="shared" si="53"/>
        <v>0.04271222637479979</v>
      </c>
      <c r="V67" s="10">
        <f t="shared" si="53"/>
        <v>26.932000194146482</v>
      </c>
      <c r="W67" s="10">
        <f t="shared" si="53"/>
        <v>6.835121098869097</v>
      </c>
      <c r="X67" s="10"/>
      <c r="Y67" s="10">
        <f t="shared" si="53"/>
        <v>0.018443915934572633</v>
      </c>
      <c r="Z67" s="12">
        <f t="shared" si="53"/>
        <v>87.5462796680095</v>
      </c>
      <c r="AA67" s="10">
        <f t="shared" si="53"/>
        <v>0.00485366208804543</v>
      </c>
      <c r="AB67" s="10">
        <f t="shared" si="53"/>
        <v>0.0001941464835218172</v>
      </c>
      <c r="AC67" s="10">
        <f t="shared" si="53"/>
        <v>0.019608794835703536</v>
      </c>
      <c r="AD67" s="10">
        <f t="shared" si="53"/>
        <v>0.5331262437509101</v>
      </c>
      <c r="AE67" s="12">
        <f t="shared" si="53"/>
        <v>0.5577828471581808</v>
      </c>
      <c r="AF67" s="10">
        <f t="shared" si="53"/>
        <v>0.057273212638936075</v>
      </c>
      <c r="AG67" s="10">
        <f t="shared" si="53"/>
        <v>0.030286851429403485</v>
      </c>
      <c r="AH67" s="10">
        <f t="shared" si="53"/>
        <v>0.46245692374896863</v>
      </c>
      <c r="AI67" s="10">
        <f t="shared" si="53"/>
        <v>0.4733291268261904</v>
      </c>
      <c r="AJ67" s="10">
        <f t="shared" si="53"/>
        <v>0.005241955055089065</v>
      </c>
      <c r="AK67" s="10">
        <f t="shared" si="53"/>
        <v>1.0668349269523856</v>
      </c>
      <c r="AL67" s="10">
        <f t="shared" si="53"/>
        <v>0.22559821385235163</v>
      </c>
      <c r="AM67" s="10">
        <f t="shared" si="53"/>
        <v>0.007377566373829054</v>
      </c>
      <c r="AN67" s="10">
        <f t="shared" si="53"/>
        <v>0.3805271077027617</v>
      </c>
      <c r="AO67" s="10">
        <f t="shared" si="53"/>
        <v>0.26947531912828226</v>
      </c>
      <c r="AP67" s="10">
        <f t="shared" si="53"/>
        <v>0.0025239042857836238</v>
      </c>
      <c r="AQ67" s="10">
        <f t="shared" si="53"/>
        <v>1.0091734213464059</v>
      </c>
      <c r="AR67" s="10">
        <f t="shared" si="53"/>
        <v>0.35703538319662187</v>
      </c>
      <c r="AS67" s="10">
        <f t="shared" si="53"/>
        <v>0.005824394505654517</v>
      </c>
      <c r="AT67" s="10">
        <f t="shared" si="53"/>
        <v>0.772120564966267</v>
      </c>
      <c r="AU67" s="10">
        <f t="shared" si="53"/>
        <v>0.24345969033635878</v>
      </c>
      <c r="AV67" s="10">
        <f t="shared" si="53"/>
        <v>0.006989273406785419</v>
      </c>
      <c r="AW67" s="10">
        <f t="shared" si="53"/>
        <v>0.3248070669320002</v>
      </c>
      <c r="AX67" s="12">
        <f t="shared" si="53"/>
        <v>6.258117749842255</v>
      </c>
      <c r="AY67" s="10">
        <f t="shared" si="53"/>
        <v>0.28791923506285494</v>
      </c>
      <c r="AZ67" s="10">
        <f t="shared" si="53"/>
        <v>0.016890744066398098</v>
      </c>
      <c r="BA67" s="10">
        <f t="shared" si="53"/>
        <v>0.286754356161724</v>
      </c>
      <c r="BB67" s="10">
        <f t="shared" si="53"/>
        <v>0.013396107363005387</v>
      </c>
      <c r="BC67" s="10">
        <f t="shared" si="53"/>
        <v>0.06814541571615784</v>
      </c>
      <c r="BD67" s="10">
        <f t="shared" si="53"/>
        <v>0.13337863417948842</v>
      </c>
      <c r="BE67" s="10">
        <f t="shared" si="53"/>
        <v>0.008154152307916324</v>
      </c>
      <c r="BF67" s="12">
        <f t="shared" si="53"/>
        <v>0.814638644857545</v>
      </c>
      <c r="BG67" s="10">
        <f t="shared" si="53"/>
        <v>1.511624520700869</v>
      </c>
      <c r="BH67" s="10">
        <f t="shared" si="53"/>
        <v>2.914721157113042</v>
      </c>
      <c r="BI67" s="10">
        <f t="shared" si="51"/>
        <v>74.79054436684139</v>
      </c>
      <c r="BN67" s="35">
        <f t="shared" si="52"/>
        <v>25.209455633158605</v>
      </c>
      <c r="CE67" s="51"/>
      <c r="CF67" s="66"/>
      <c r="CG67" s="51"/>
    </row>
    <row r="68" spans="1:85" ht="15.75">
      <c r="A68" t="s">
        <v>122</v>
      </c>
      <c r="B68" t="s">
        <v>24</v>
      </c>
      <c r="E68" s="10">
        <f t="shared" si="48"/>
        <v>0.30353666882949504</v>
      </c>
      <c r="F68" s="10">
        <f t="shared" si="53"/>
        <v>0.8326148595198521</v>
      </c>
      <c r="G68" s="10">
        <f t="shared" si="53"/>
        <v>0.01311029535939986</v>
      </c>
      <c r="H68" s="10">
        <f t="shared" si="53"/>
        <v>0.2342076493018212</v>
      </c>
      <c r="I68" s="10">
        <f t="shared" si="53"/>
        <v>0.4541939612646324</v>
      </c>
      <c r="J68" s="10">
        <f t="shared" si="53"/>
        <v>0.007777293857271103</v>
      </c>
      <c r="K68" s="10">
        <f t="shared" si="53"/>
        <v>0.0733287706542704</v>
      </c>
      <c r="L68" s="10">
        <f t="shared" si="53"/>
        <v>0.08799452478512448</v>
      </c>
      <c r="M68" s="10">
        <f t="shared" si="53"/>
        <v>0.040664136453731764</v>
      </c>
      <c r="N68" s="10">
        <f t="shared" si="53"/>
        <v>0.0068884602735829765</v>
      </c>
      <c r="O68" s="10">
        <f t="shared" si="53"/>
        <v>0.10643782164665311</v>
      </c>
      <c r="P68" s="10">
        <f t="shared" si="53"/>
        <v>0.0288870914698641</v>
      </c>
      <c r="Q68" s="10">
        <f t="shared" si="53"/>
        <v>0.04466388758032834</v>
      </c>
      <c r="R68" s="12">
        <f t="shared" si="53"/>
        <v>2.234305420996027</v>
      </c>
      <c r="S68" s="10">
        <f t="shared" si="53"/>
        <v>11.027313856026737</v>
      </c>
      <c r="T68" s="10">
        <f t="shared" si="53"/>
        <v>1.7745562498333436</v>
      </c>
      <c r="U68" s="10">
        <f t="shared" si="53"/>
        <v>0.20465393264419104</v>
      </c>
      <c r="V68" s="10">
        <f t="shared" si="53"/>
        <v>14.942848000568853</v>
      </c>
      <c r="W68" s="10">
        <f t="shared" si="53"/>
        <v>9.389637978081364</v>
      </c>
      <c r="X68" s="10"/>
      <c r="Y68" s="10">
        <f t="shared" si="53"/>
        <v>0.48730301225701517</v>
      </c>
      <c r="Z68" s="12">
        <f t="shared" si="53"/>
        <v>75.16532304656599</v>
      </c>
      <c r="AA68" s="10">
        <f t="shared" si="53"/>
        <v>0.0011110419796101576</v>
      </c>
      <c r="AB68" s="10">
        <f t="shared" si="53"/>
        <v>0.0013332503755321891</v>
      </c>
      <c r="AC68" s="10">
        <f t="shared" si="53"/>
        <v>0.005555209898050788</v>
      </c>
      <c r="AD68" s="10">
        <f t="shared" si="53"/>
        <v>0.1093265307936395</v>
      </c>
      <c r="AE68" s="12">
        <f t="shared" si="53"/>
        <v>0.11732603304683265</v>
      </c>
      <c r="AF68" s="10">
        <f t="shared" si="53"/>
        <v>0.11377069871208013</v>
      </c>
      <c r="AG68" s="10">
        <f t="shared" si="53"/>
        <v>0.02644279911472175</v>
      </c>
      <c r="AH68" s="10">
        <f t="shared" si="53"/>
        <v>0.9430524322931018</v>
      </c>
      <c r="AI68" s="10">
        <f t="shared" si="53"/>
        <v>0.41975165989671753</v>
      </c>
      <c r="AJ68" s="10">
        <f t="shared" si="53"/>
        <v>0.04599713795586052</v>
      </c>
      <c r="AK68" s="10">
        <f t="shared" si="53"/>
        <v>2.889375772174176</v>
      </c>
      <c r="AL68" s="10">
        <f t="shared" si="53"/>
        <v>0.16710071373336768</v>
      </c>
      <c r="AM68" s="10">
        <f t="shared" si="53"/>
        <v>0.02933150826170816</v>
      </c>
      <c r="AN68" s="10">
        <f t="shared" si="53"/>
        <v>0.500191099220493</v>
      </c>
      <c r="AO68" s="10">
        <f t="shared" si="53"/>
        <v>0.30842525353977973</v>
      </c>
      <c r="AP68" s="10">
        <f t="shared" si="53"/>
        <v>0.015332379318620176</v>
      </c>
      <c r="AQ68" s="10">
        <f t="shared" si="53"/>
        <v>2.3847405050352424</v>
      </c>
      <c r="AR68" s="10">
        <f t="shared" si="53"/>
        <v>0.2979814589314443</v>
      </c>
      <c r="AS68" s="10">
        <f t="shared" si="53"/>
        <v>0.012888086963477827</v>
      </c>
      <c r="AT68" s="10">
        <f t="shared" si="53"/>
        <v>1.0186032869065924</v>
      </c>
      <c r="AU68" s="10">
        <f t="shared" si="53"/>
        <v>0.39242002719830765</v>
      </c>
      <c r="AV68" s="10">
        <f t="shared" si="53"/>
        <v>0.06332939283777898</v>
      </c>
      <c r="AW68" s="10">
        <f t="shared" si="53"/>
        <v>0.8343925266872283</v>
      </c>
      <c r="AX68" s="12">
        <f t="shared" si="53"/>
        <v>10.580452771827531</v>
      </c>
      <c r="AY68" s="10">
        <f t="shared" si="53"/>
        <v>1.2736985254250848</v>
      </c>
      <c r="AZ68" s="10">
        <f t="shared" si="53"/>
        <v>1.036602166976277</v>
      </c>
      <c r="BA68" s="10">
        <f t="shared" si="53"/>
        <v>1.5145724266045668</v>
      </c>
      <c r="BB68" s="10">
        <f t="shared" si="53"/>
        <v>0.17976659230092348</v>
      </c>
      <c r="BC68" s="10">
        <f t="shared" si="53"/>
        <v>0.20554276622787915</v>
      </c>
      <c r="BD68" s="10">
        <f t="shared" si="53"/>
        <v>1.3348058343036433</v>
      </c>
      <c r="BE68" s="10">
        <f t="shared" si="53"/>
        <v>0.05532989058458585</v>
      </c>
      <c r="BF68" s="12">
        <f t="shared" si="53"/>
        <v>5.60031820242296</v>
      </c>
      <c r="BG68" s="10">
        <f t="shared" si="53"/>
        <v>1.1799265823459872</v>
      </c>
      <c r="BH68" s="10">
        <f t="shared" si="53"/>
        <v>5.239673975841503</v>
      </c>
      <c r="BI68" s="10">
        <f t="shared" si="51"/>
        <v>59.99453417142705</v>
      </c>
      <c r="BN68" s="35">
        <f t="shared" si="52"/>
        <v>40.00546582857295</v>
      </c>
      <c r="CE68" s="51"/>
      <c r="CF68" s="66"/>
      <c r="CG68" s="51"/>
    </row>
    <row r="69" spans="1:85" ht="15.75">
      <c r="A69" t="s">
        <v>123</v>
      </c>
      <c r="B69" t="s">
        <v>25</v>
      </c>
      <c r="E69" s="10">
        <f t="shared" si="48"/>
        <v>0.5753290528791776</v>
      </c>
      <c r="F69" s="10">
        <f t="shared" si="53"/>
        <v>0.5476430303814706</v>
      </c>
      <c r="G69" s="10">
        <f t="shared" si="53"/>
        <v>0.0830580674931207</v>
      </c>
      <c r="H69" s="10">
        <f t="shared" si="53"/>
        <v>0.3197397964064443</v>
      </c>
      <c r="I69" s="10">
        <f t="shared" si="53"/>
        <v>0.43903729172176675</v>
      </c>
      <c r="J69" s="10">
        <f t="shared" si="53"/>
        <v>0.0037139786277411695</v>
      </c>
      <c r="K69" s="10">
        <f t="shared" si="53"/>
        <v>0.045580646795005265</v>
      </c>
      <c r="L69" s="10">
        <f t="shared" si="53"/>
        <v>0.03601433820839922</v>
      </c>
      <c r="M69" s="10">
        <f t="shared" si="53"/>
        <v>0.04423010911219029</v>
      </c>
      <c r="N69" s="10">
        <f t="shared" si="53"/>
        <v>0.02543512635968195</v>
      </c>
      <c r="O69" s="10">
        <f t="shared" si="53"/>
        <v>0.0899233007140968</v>
      </c>
      <c r="P69" s="10">
        <f t="shared" si="53"/>
        <v>0.01992043082152082</v>
      </c>
      <c r="Q69" s="10">
        <f t="shared" si="53"/>
        <v>0.03477634533248549</v>
      </c>
      <c r="R69" s="12">
        <f t="shared" si="53"/>
        <v>2.264401514853101</v>
      </c>
      <c r="S69" s="10">
        <f t="shared" si="53"/>
        <v>10.732047696489165</v>
      </c>
      <c r="T69" s="10">
        <f t="shared" si="53"/>
        <v>0.9193785275762913</v>
      </c>
      <c r="U69" s="10">
        <f t="shared" si="53"/>
        <v>0.06370036070610612</v>
      </c>
      <c r="V69" s="10">
        <f t="shared" si="53"/>
        <v>20.089022942258886</v>
      </c>
      <c r="W69" s="10">
        <f t="shared" si="53"/>
        <v>7.386428221735779</v>
      </c>
      <c r="X69" s="10"/>
      <c r="Y69" s="10">
        <f t="shared" si="53"/>
        <v>0.03421362129797926</v>
      </c>
      <c r="Z69" s="12">
        <f t="shared" si="53"/>
        <v>78.41536911883044</v>
      </c>
      <c r="AA69" s="10">
        <f t="shared" si="53"/>
        <v>0.0021383513311237037</v>
      </c>
      <c r="AB69" s="10">
        <f t="shared" si="53"/>
        <v>0.002813620172531189</v>
      </c>
      <c r="AC69" s="10">
        <f t="shared" si="53"/>
        <v>0.009341218972803548</v>
      </c>
      <c r="AD69" s="10">
        <f t="shared" si="53"/>
        <v>0.2333053847062862</v>
      </c>
      <c r="AE69" s="12">
        <f t="shared" si="53"/>
        <v>0.2475985751827446</v>
      </c>
      <c r="AF69" s="10">
        <f t="shared" si="53"/>
        <v>0.2564896149279432</v>
      </c>
      <c r="AG69" s="10">
        <f t="shared" si="53"/>
        <v>0.02599785039418819</v>
      </c>
      <c r="AH69" s="10">
        <f t="shared" si="53"/>
        <v>1.2195355275819184</v>
      </c>
      <c r="AI69" s="10">
        <f t="shared" si="53"/>
        <v>0.8447613206007641</v>
      </c>
      <c r="AJ69" s="10">
        <f t="shared" si="53"/>
        <v>0.02217132695954577</v>
      </c>
      <c r="AK69" s="10">
        <f t="shared" si="53"/>
        <v>1.3978065017134949</v>
      </c>
      <c r="AL69" s="10">
        <f t="shared" si="53"/>
        <v>0.41326453094138105</v>
      </c>
      <c r="AM69" s="10">
        <f t="shared" si="53"/>
        <v>0.029936918635731852</v>
      </c>
      <c r="AN69" s="10">
        <f t="shared" si="53"/>
        <v>0.8143742227374273</v>
      </c>
      <c r="AO69" s="10">
        <f t="shared" si="53"/>
        <v>0.586921167990006</v>
      </c>
      <c r="AP69" s="10">
        <f t="shared" si="53"/>
        <v>0.03230035958065805</v>
      </c>
      <c r="AQ69" s="10">
        <f t="shared" si="53"/>
        <v>3.1189542336542737</v>
      </c>
      <c r="AR69" s="10">
        <f t="shared" si="53"/>
        <v>0.5258093378426286</v>
      </c>
      <c r="AS69" s="10">
        <f t="shared" si="53"/>
        <v>0.01575627296617466</v>
      </c>
      <c r="AT69" s="10">
        <f t="shared" si="53"/>
        <v>0.7521369445210374</v>
      </c>
      <c r="AU69" s="10">
        <f t="shared" si="53"/>
        <v>0.39930897488562633</v>
      </c>
      <c r="AV69" s="10">
        <f t="shared" si="53"/>
        <v>0.02307168541475575</v>
      </c>
      <c r="AW69" s="10">
        <f t="shared" si="53"/>
        <v>0.49294625422746435</v>
      </c>
      <c r="AX69" s="12">
        <f t="shared" si="53"/>
        <v>11.219141620757764</v>
      </c>
      <c r="AY69" s="10">
        <f t="shared" si="53"/>
        <v>0.615957728170528</v>
      </c>
      <c r="AZ69" s="10">
        <f t="shared" si="53"/>
        <v>0.12222366029475484</v>
      </c>
      <c r="BA69" s="10">
        <f t="shared" si="53"/>
        <v>0.35665449307005354</v>
      </c>
      <c r="BB69" s="10">
        <f t="shared" si="53"/>
        <v>0.06347527109230362</v>
      </c>
      <c r="BC69" s="10">
        <f t="shared" si="53"/>
        <v>0.07405448294102089</v>
      </c>
      <c r="BD69" s="10">
        <f t="shared" si="53"/>
        <v>0.2590781454866719</v>
      </c>
      <c r="BE69" s="10">
        <f t="shared" si="53"/>
        <v>0.009341218972803548</v>
      </c>
      <c r="BF69" s="12">
        <f t="shared" si="53"/>
        <v>1.5007850000281362</v>
      </c>
      <c r="BG69" s="10">
        <f t="shared" si="53"/>
        <v>1.73836708739667</v>
      </c>
      <c r="BH69" s="10">
        <f t="shared" si="53"/>
        <v>4.861935658133895</v>
      </c>
      <c r="BI69" s="10">
        <f t="shared" si="51"/>
        <v>72.40762788590278</v>
      </c>
      <c r="BN69" s="35">
        <f t="shared" si="52"/>
        <v>27.592372114097213</v>
      </c>
      <c r="CE69" s="51"/>
      <c r="CF69" s="66"/>
      <c r="CG69" s="51"/>
    </row>
    <row r="70" spans="1:85" ht="15.75">
      <c r="A70" t="s">
        <v>124</v>
      </c>
      <c r="B70" t="s">
        <v>26</v>
      </c>
      <c r="E70" s="10">
        <f t="shared" si="48"/>
        <v>0.11406794223595723</v>
      </c>
      <c r="F70" s="10">
        <f t="shared" si="53"/>
        <v>0.3816304580739319</v>
      </c>
      <c r="G70" s="10">
        <f t="shared" si="53"/>
        <v>0.03344243746344751</v>
      </c>
      <c r="H70" s="10">
        <f t="shared" si="53"/>
        <v>0.2249826746078454</v>
      </c>
      <c r="I70" s="10">
        <f t="shared" si="53"/>
        <v>0.4797712380767813</v>
      </c>
      <c r="J70" s="10">
        <f t="shared" si="53"/>
        <v>0.004211951862223602</v>
      </c>
      <c r="K70" s="10">
        <f t="shared" si="53"/>
        <v>0.11326237767214396</v>
      </c>
      <c r="L70" s="10">
        <f t="shared" si="53"/>
        <v>0.03776946997764444</v>
      </c>
      <c r="M70" s="10">
        <f t="shared" si="53"/>
        <v>0.024972501478210975</v>
      </c>
      <c r="N70" s="10">
        <f t="shared" si="53"/>
        <v>0.01392475888877202</v>
      </c>
      <c r="O70" s="10">
        <f t="shared" si="53"/>
        <v>0.09174229575313267</v>
      </c>
      <c r="P70" s="10">
        <f t="shared" si="53"/>
        <v>0.013142210455353425</v>
      </c>
      <c r="Q70" s="10">
        <f t="shared" si="53"/>
        <v>0.02524869504294695</v>
      </c>
      <c r="R70" s="12">
        <f t="shared" si="53"/>
        <v>1.5581690115883915</v>
      </c>
      <c r="S70" s="10">
        <f t="shared" si="53"/>
        <v>6.0068647910515125</v>
      </c>
      <c r="T70" s="10">
        <f t="shared" si="53"/>
        <v>0.3106717280671813</v>
      </c>
      <c r="U70" s="10">
        <f t="shared" si="53"/>
        <v>0.19768554395977334</v>
      </c>
      <c r="V70" s="10">
        <f t="shared" si="53"/>
        <v>12.524411483299842</v>
      </c>
      <c r="W70" s="10">
        <f t="shared" si="53"/>
        <v>14.859489976360132</v>
      </c>
      <c r="X70" s="10"/>
      <c r="Y70" s="10">
        <f t="shared" si="53"/>
        <v>0.03383371168015681</v>
      </c>
      <c r="Z70" s="12">
        <f t="shared" si="53"/>
        <v>67.83208075715704</v>
      </c>
      <c r="AA70" s="10">
        <f t="shared" si="53"/>
        <v>0.006950871379188676</v>
      </c>
      <c r="AB70" s="10">
        <f t="shared" si="53"/>
        <v>0.0007135000422345993</v>
      </c>
      <c r="AC70" s="10">
        <f t="shared" si="53"/>
        <v>0.024166936914397717</v>
      </c>
      <c r="AD70" s="10">
        <f t="shared" si="53"/>
        <v>0.8525404859487674</v>
      </c>
      <c r="AE70" s="12">
        <f t="shared" si="53"/>
        <v>0.8843717942845883</v>
      </c>
      <c r="AF70" s="10">
        <f t="shared" si="53"/>
        <v>0.11123695819741349</v>
      </c>
      <c r="AG70" s="10">
        <f t="shared" si="53"/>
        <v>0.026767759648994804</v>
      </c>
      <c r="AH70" s="10">
        <f t="shared" si="53"/>
        <v>2.1046409955489107</v>
      </c>
      <c r="AI70" s="10">
        <f t="shared" si="53"/>
        <v>0.9094363602843781</v>
      </c>
      <c r="AJ70" s="10">
        <f t="shared" si="53"/>
        <v>0.02432804982716037</v>
      </c>
      <c r="AK70" s="10">
        <f t="shared" si="53"/>
        <v>3.008691581320937</v>
      </c>
      <c r="AL70" s="10">
        <f t="shared" si="53"/>
        <v>0.5561617748566728</v>
      </c>
      <c r="AM70" s="10">
        <f t="shared" si="53"/>
        <v>0.04299413157723327</v>
      </c>
      <c r="AN70" s="10">
        <f t="shared" si="53"/>
        <v>1.4278977135545905</v>
      </c>
      <c r="AO70" s="10">
        <f t="shared" si="53"/>
        <v>0.7011173640822698</v>
      </c>
      <c r="AP70" s="10">
        <f t="shared" si="53"/>
        <v>0.036503582805937886</v>
      </c>
      <c r="AQ70" s="10">
        <f t="shared" si="53"/>
        <v>7.584965771561683</v>
      </c>
      <c r="AR70" s="10">
        <f t="shared" si="53"/>
        <v>0.7200596393970786</v>
      </c>
      <c r="AS70" s="10">
        <f t="shared" si="53"/>
        <v>0.007549290769449954</v>
      </c>
      <c r="AT70" s="10">
        <f t="shared" si="53"/>
        <v>1.567927850875729</v>
      </c>
      <c r="AU70" s="10">
        <f t="shared" si="53"/>
        <v>0.42287536374117074</v>
      </c>
      <c r="AV70" s="10">
        <f t="shared" si="53"/>
        <v>0.0064445165105060575</v>
      </c>
      <c r="AW70" s="10">
        <f t="shared" si="53"/>
        <v>0.43371596115705774</v>
      </c>
      <c r="AX70" s="12">
        <f t="shared" si="53"/>
        <v>20.57768646000176</v>
      </c>
      <c r="AY70" s="10">
        <f t="shared" si="53"/>
        <v>0.970152912265503</v>
      </c>
      <c r="AZ70" s="10">
        <f t="shared" si="53"/>
        <v>0.06973887509583342</v>
      </c>
      <c r="BA70" s="10">
        <f t="shared" si="53"/>
        <v>0.6121830362372862</v>
      </c>
      <c r="BB70" s="10">
        <f t="shared" si="53"/>
        <v>0.055491890381536096</v>
      </c>
      <c r="BC70" s="10">
        <f t="shared" si="53"/>
        <v>0.070590471920436</v>
      </c>
      <c r="BD70" s="10">
        <f t="shared" si="53"/>
        <v>0.3427792299677383</v>
      </c>
      <c r="BE70" s="10">
        <f t="shared" si="53"/>
        <v>0.025593936998866914</v>
      </c>
      <c r="BF70" s="12">
        <f t="shared" si="53"/>
        <v>2.1465303528672</v>
      </c>
      <c r="BG70" s="10">
        <f t="shared" si="53"/>
        <v>3.32953643902256</v>
      </c>
      <c r="BH70" s="10">
        <f t="shared" si="53"/>
        <v>4.555996979363047</v>
      </c>
      <c r="BI70" s="10">
        <f t="shared" si="51"/>
        <v>66.04100587468048</v>
      </c>
      <c r="BN70" s="35">
        <f t="shared" si="52"/>
        <v>33.95899412531953</v>
      </c>
      <c r="CE70" s="51"/>
      <c r="CF70" s="66"/>
      <c r="CG70" s="51"/>
    </row>
    <row r="71" spans="1:85" ht="15.75">
      <c r="A71" t="s">
        <v>125</v>
      </c>
      <c r="B71" t="s">
        <v>27</v>
      </c>
      <c r="E71" s="10">
        <f t="shared" si="48"/>
        <v>0.11496616392254351</v>
      </c>
      <c r="F71" s="10">
        <f t="shared" si="53"/>
        <v>0.2702437293526141</v>
      </c>
      <c r="G71" s="10">
        <f t="shared" si="53"/>
        <v>0.02115941667286077</v>
      </c>
      <c r="H71" s="10">
        <f t="shared" si="53"/>
        <v>0.20448677292310832</v>
      </c>
      <c r="I71" s="10">
        <f t="shared" si="53"/>
        <v>0.4317063550409055</v>
      </c>
      <c r="J71" s="10">
        <f t="shared" si="53"/>
        <v>0.0029840203000188266</v>
      </c>
      <c r="K71" s="10">
        <f t="shared" si="53"/>
        <v>0.0480155993730302</v>
      </c>
      <c r="L71" s="10">
        <f t="shared" si="53"/>
        <v>0.033366772445665056</v>
      </c>
      <c r="M71" s="10">
        <f t="shared" si="53"/>
        <v>0.016819023509197024</v>
      </c>
      <c r="N71" s="10">
        <f t="shared" si="53"/>
        <v>0.020562612612857002</v>
      </c>
      <c r="O71" s="10">
        <f t="shared" si="53"/>
        <v>0.09131102118057609</v>
      </c>
      <c r="P71" s="10">
        <f t="shared" si="53"/>
        <v>0.00982013953278923</v>
      </c>
      <c r="Q71" s="10">
        <f t="shared" si="53"/>
        <v>0.03922630321661112</v>
      </c>
      <c r="R71" s="12">
        <f t="shared" si="53"/>
        <v>1.3046679300827768</v>
      </c>
      <c r="S71" s="10">
        <f t="shared" si="53"/>
        <v>6.593165725434325</v>
      </c>
      <c r="T71" s="10">
        <f t="shared" si="53"/>
        <v>0.21381861822498535</v>
      </c>
      <c r="U71" s="10">
        <f t="shared" si="53"/>
        <v>0.14741060282093002</v>
      </c>
      <c r="V71" s="10">
        <f t="shared" si="53"/>
        <v>14.386884199938041</v>
      </c>
      <c r="W71" s="10">
        <f t="shared" si="53"/>
        <v>14.9941052035346</v>
      </c>
      <c r="X71" s="10"/>
      <c r="Y71" s="10">
        <f t="shared" si="53"/>
        <v>0.04150500962753458</v>
      </c>
      <c r="Z71" s="12">
        <f t="shared" si="53"/>
        <v>72.71227370953329</v>
      </c>
      <c r="AA71" s="10">
        <f t="shared" si="53"/>
        <v>0.0014648826927365147</v>
      </c>
      <c r="AB71" s="10">
        <f t="shared" si="53"/>
        <v>0.00037978440182057793</v>
      </c>
      <c r="AC71" s="10">
        <f t="shared" si="53"/>
        <v>0.02077963227104019</v>
      </c>
      <c r="AD71" s="10">
        <f t="shared" si="53"/>
        <v>0.5255131022905882</v>
      </c>
      <c r="AE71" s="12">
        <f t="shared" si="53"/>
        <v>0.5481374016561855</v>
      </c>
      <c r="AF71" s="10">
        <f t="shared" si="53"/>
        <v>0.07796431220231007</v>
      </c>
      <c r="AG71" s="10">
        <f t="shared" si="53"/>
        <v>0.019803043809215846</v>
      </c>
      <c r="AH71" s="10">
        <f t="shared" si="53"/>
        <v>1.3506218427030667</v>
      </c>
      <c r="AI71" s="10">
        <f t="shared" si="53"/>
        <v>0.7407423482937643</v>
      </c>
      <c r="AJ71" s="10">
        <f t="shared" si="53"/>
        <v>0.01356372863644921</v>
      </c>
      <c r="AK71" s="10">
        <f aca="true" t="shared" si="54" ref="F71:BH76">+AK13/$BI13*100</f>
        <v>1.911075109961148</v>
      </c>
      <c r="AL71" s="10">
        <f t="shared" si="54"/>
        <v>0.4349616499136533</v>
      </c>
      <c r="AM71" s="10">
        <f t="shared" si="54"/>
        <v>0.03721887137841663</v>
      </c>
      <c r="AN71" s="10">
        <f t="shared" si="54"/>
        <v>1.2907786719590526</v>
      </c>
      <c r="AO71" s="10">
        <f t="shared" si="54"/>
        <v>0.7735123166794257</v>
      </c>
      <c r="AP71" s="10">
        <f t="shared" si="54"/>
        <v>0.04698475599666006</v>
      </c>
      <c r="AQ71" s="10">
        <f t="shared" si="54"/>
        <v>6.070528133614663</v>
      </c>
      <c r="AR71" s="10">
        <f t="shared" si="54"/>
        <v>0.6886033754152535</v>
      </c>
      <c r="AS71" s="10">
        <f t="shared" si="54"/>
        <v>0.006347825001858231</v>
      </c>
      <c r="AT71" s="10">
        <f t="shared" si="54"/>
        <v>1.2477002698096902</v>
      </c>
      <c r="AU71" s="10">
        <f t="shared" si="54"/>
        <v>0.39779703344978246</v>
      </c>
      <c r="AV71" s="10">
        <f t="shared" si="54"/>
        <v>0.007432923292774168</v>
      </c>
      <c r="AW71" s="10">
        <f t="shared" si="54"/>
        <v>0.3963864056715918</v>
      </c>
      <c r="AX71" s="12">
        <f t="shared" si="54"/>
        <v>16.06016001944496</v>
      </c>
      <c r="AY71" s="10">
        <f t="shared" si="54"/>
        <v>0.8096460897669263</v>
      </c>
      <c r="AZ71" s="10">
        <f t="shared" si="54"/>
        <v>0.06402079916404027</v>
      </c>
      <c r="BA71" s="10">
        <f t="shared" si="54"/>
        <v>0.4653986569738453</v>
      </c>
      <c r="BB71" s="10">
        <f t="shared" si="54"/>
        <v>0.03862949915660735</v>
      </c>
      <c r="BC71" s="10">
        <f t="shared" si="54"/>
        <v>0.06456334830949825</v>
      </c>
      <c r="BD71" s="10">
        <f t="shared" si="54"/>
        <v>0.32938158620753266</v>
      </c>
      <c r="BE71" s="10">
        <f t="shared" si="54"/>
        <v>0.02197324039104772</v>
      </c>
      <c r="BF71" s="12">
        <f t="shared" si="54"/>
        <v>1.793613219969498</v>
      </c>
      <c r="BG71" s="10">
        <f t="shared" si="54"/>
        <v>2.6325027086766086</v>
      </c>
      <c r="BH71" s="10">
        <f t="shared" si="54"/>
        <v>5.496782412292862</v>
      </c>
      <c r="BI71" s="10">
        <f t="shared" si="51"/>
        <v>69.09364289347818</v>
      </c>
      <c r="BN71" s="35">
        <f t="shared" si="52"/>
        <v>30.906357106521824</v>
      </c>
      <c r="CE71" s="51"/>
      <c r="CF71" s="66"/>
      <c r="CG71" s="51"/>
    </row>
    <row r="72" spans="1:85" ht="15.75">
      <c r="A72" t="s">
        <v>126</v>
      </c>
      <c r="B72" t="s">
        <v>48</v>
      </c>
      <c r="E72" s="10">
        <f t="shared" si="48"/>
        <v>0.1356266996807556</v>
      </c>
      <c r="F72" s="10">
        <f t="shared" si="54"/>
        <v>0.30533395466590624</v>
      </c>
      <c r="G72" s="10">
        <f t="shared" si="54"/>
        <v>0.04289049477083725</v>
      </c>
      <c r="H72" s="10">
        <f t="shared" si="54"/>
        <v>0.20355596977727083</v>
      </c>
      <c r="I72" s="10">
        <f t="shared" si="54"/>
        <v>0.46530390813551536</v>
      </c>
      <c r="J72" s="10">
        <f t="shared" si="54"/>
        <v>0.0037094481963967346</v>
      </c>
      <c r="K72" s="10">
        <f t="shared" si="54"/>
        <v>0.06051037370372173</v>
      </c>
      <c r="L72" s="10">
        <f t="shared" si="54"/>
        <v>0.034080555304395</v>
      </c>
      <c r="M72" s="10">
        <f t="shared" si="54"/>
        <v>0.014605952273312144</v>
      </c>
      <c r="N72" s="10">
        <f t="shared" si="54"/>
        <v>0.021329327129281227</v>
      </c>
      <c r="O72" s="10">
        <f t="shared" si="54"/>
        <v>0.08438994646802571</v>
      </c>
      <c r="P72" s="10">
        <f t="shared" si="54"/>
        <v>0.010896504076915408</v>
      </c>
      <c r="Q72" s="10">
        <f t="shared" si="54"/>
        <v>0.025734296862502348</v>
      </c>
      <c r="R72" s="12">
        <f t="shared" si="54"/>
        <v>1.4079674310448356</v>
      </c>
      <c r="S72" s="10">
        <f t="shared" si="54"/>
        <v>7.789145690896318</v>
      </c>
      <c r="T72" s="10">
        <f t="shared" si="54"/>
        <v>0.20054204311769847</v>
      </c>
      <c r="U72" s="10">
        <f t="shared" si="54"/>
        <v>0.21306143078053744</v>
      </c>
      <c r="V72" s="10">
        <f t="shared" si="54"/>
        <v>12.947597089010529</v>
      </c>
      <c r="W72" s="10">
        <f t="shared" si="54"/>
        <v>13.108262564016963</v>
      </c>
      <c r="X72" s="10"/>
      <c r="Y72" s="10">
        <f t="shared" si="54"/>
        <v>0.009505461003266633</v>
      </c>
      <c r="Z72" s="12">
        <f t="shared" si="54"/>
        <v>68.52672309664736</v>
      </c>
      <c r="AA72" s="10">
        <f t="shared" si="54"/>
        <v>0.003013926659572347</v>
      </c>
      <c r="AB72" s="10">
        <f t="shared" si="54"/>
        <v>0.0011592025613739797</v>
      </c>
      <c r="AC72" s="10">
        <f t="shared" si="54"/>
        <v>0.053786998847752655</v>
      </c>
      <c r="AD72" s="10">
        <f t="shared" si="54"/>
        <v>2.3884209574549478</v>
      </c>
      <c r="AE72" s="12">
        <f t="shared" si="54"/>
        <v>2.4463810855236465</v>
      </c>
      <c r="AF72" s="10">
        <f t="shared" si="54"/>
        <v>0.06166957626509571</v>
      </c>
      <c r="AG72" s="10">
        <f t="shared" si="54"/>
        <v>0.02434325378885357</v>
      </c>
      <c r="AH72" s="10">
        <f t="shared" si="54"/>
        <v>1.2878740456864914</v>
      </c>
      <c r="AI72" s="10">
        <f t="shared" si="54"/>
        <v>0.8823849897178733</v>
      </c>
      <c r="AJ72" s="10">
        <f t="shared" si="54"/>
        <v>0.017851719445159286</v>
      </c>
      <c r="AK72" s="10">
        <f t="shared" si="54"/>
        <v>2.4711880203370495</v>
      </c>
      <c r="AL72" s="10">
        <f t="shared" si="54"/>
        <v>0.46623127018461463</v>
      </c>
      <c r="AM72" s="10">
        <f t="shared" si="54"/>
        <v>0.05749644704414939</v>
      </c>
      <c r="AN72" s="10">
        <f t="shared" si="54"/>
        <v>1.4420479863492308</v>
      </c>
      <c r="AO72" s="10">
        <f t="shared" si="54"/>
        <v>0.9570376346703576</v>
      </c>
      <c r="AP72" s="10">
        <f t="shared" si="54"/>
        <v>0.03570343889031857</v>
      </c>
      <c r="AQ72" s="10">
        <f t="shared" si="54"/>
        <v>7.665574697853852</v>
      </c>
      <c r="AR72" s="10">
        <f t="shared" si="54"/>
        <v>0.6547176066640237</v>
      </c>
      <c r="AS72" s="10">
        <f t="shared" si="54"/>
        <v>0.005332331782320307</v>
      </c>
      <c r="AT72" s="10">
        <f t="shared" si="54"/>
        <v>1.3170859502331156</v>
      </c>
      <c r="AU72" s="10">
        <f t="shared" si="54"/>
        <v>0.39598359496535146</v>
      </c>
      <c r="AV72" s="10">
        <f t="shared" si="54"/>
        <v>0.007882577417343061</v>
      </c>
      <c r="AW72" s="10">
        <f t="shared" si="54"/>
        <v>0.34961549251039226</v>
      </c>
      <c r="AX72" s="12">
        <f t="shared" si="54"/>
        <v>20.54640171932924</v>
      </c>
      <c r="AY72" s="10">
        <f t="shared" si="54"/>
        <v>0.7006220280944333</v>
      </c>
      <c r="AZ72" s="10">
        <f t="shared" si="54"/>
        <v>0.05448252038457704</v>
      </c>
      <c r="BA72" s="10">
        <f t="shared" si="54"/>
        <v>0.43238255539249437</v>
      </c>
      <c r="BB72" s="10">
        <f t="shared" si="54"/>
        <v>0.044513378356760815</v>
      </c>
      <c r="BC72" s="10">
        <f t="shared" si="54"/>
        <v>0.05935117114234775</v>
      </c>
      <c r="BD72" s="10">
        <f t="shared" si="54"/>
        <v>0.24737382659720725</v>
      </c>
      <c r="BE72" s="10">
        <f t="shared" si="54"/>
        <v>0.018083559957434082</v>
      </c>
      <c r="BF72" s="12">
        <f t="shared" si="54"/>
        <v>1.5568090399252545</v>
      </c>
      <c r="BG72" s="10">
        <f t="shared" si="54"/>
        <v>3.671890033408218</v>
      </c>
      <c r="BH72" s="10">
        <f t="shared" si="54"/>
        <v>4.290208679645099</v>
      </c>
      <c r="BI72" s="10">
        <f t="shared" si="51"/>
        <v>65.41770746600055</v>
      </c>
      <c r="BN72" s="35">
        <f t="shared" si="52"/>
        <v>34.58229253399944</v>
      </c>
      <c r="CE72" s="51"/>
      <c r="CF72" s="66"/>
      <c r="CG72" s="51"/>
    </row>
    <row r="73" spans="1:85" ht="15.75">
      <c r="A73" t="s">
        <v>127</v>
      </c>
      <c r="B73" t="s">
        <v>52</v>
      </c>
      <c r="E73" s="10">
        <f t="shared" si="48"/>
        <v>0.10675426953909949</v>
      </c>
      <c r="F73" s="10">
        <f t="shared" si="54"/>
        <v>0.20618102708616612</v>
      </c>
      <c r="G73" s="10">
        <f t="shared" si="54"/>
        <v>0.045426964738785026</v>
      </c>
      <c r="H73" s="10">
        <f t="shared" si="54"/>
        <v>0.1843789717010043</v>
      </c>
      <c r="I73" s="10">
        <f t="shared" si="54"/>
        <v>0.2650718439088342</v>
      </c>
      <c r="J73" s="10">
        <f t="shared" si="54"/>
        <v>0.003988621059702618</v>
      </c>
      <c r="K73" s="10">
        <f t="shared" si="54"/>
        <v>0.02506875408111736</v>
      </c>
      <c r="L73" s="10">
        <f t="shared" si="54"/>
        <v>0.011929767060920502</v>
      </c>
      <c r="M73" s="10">
        <f t="shared" si="54"/>
        <v>0.007742617351187435</v>
      </c>
      <c r="N73" s="10">
        <f t="shared" si="54"/>
        <v>0.00693045469197197</v>
      </c>
      <c r="O73" s="10">
        <f t="shared" si="54"/>
        <v>0.014636975924972054</v>
      </c>
      <c r="P73" s="10">
        <f t="shared" si="54"/>
        <v>0.006244628446412244</v>
      </c>
      <c r="Q73" s="10">
        <f t="shared" si="54"/>
        <v>0.020520643189510756</v>
      </c>
      <c r="R73" s="12">
        <f t="shared" si="54"/>
        <v>0.904875538779684</v>
      </c>
      <c r="S73" s="10">
        <f t="shared" si="54"/>
        <v>11.883311356813376</v>
      </c>
      <c r="T73" s="10">
        <f t="shared" si="54"/>
        <v>0.15080958178676507</v>
      </c>
      <c r="U73" s="10">
        <f t="shared" si="54"/>
        <v>0.16752208450750997</v>
      </c>
      <c r="V73" s="10">
        <f t="shared" si="54"/>
        <v>24.2528735217286</v>
      </c>
      <c r="W73" s="10">
        <f t="shared" si="54"/>
        <v>9.055992659493405</v>
      </c>
      <c r="X73" s="10"/>
      <c r="Y73" s="10">
        <f t="shared" si="54"/>
        <v>0.005757330850882965</v>
      </c>
      <c r="Z73" s="12">
        <f t="shared" si="54"/>
        <v>91.0267757395102</v>
      </c>
      <c r="AA73" s="10">
        <f t="shared" si="54"/>
        <v>0.005630994437227226</v>
      </c>
      <c r="AB73" s="10">
        <f t="shared" si="54"/>
        <v>0.0005775378909976642</v>
      </c>
      <c r="AC73" s="10">
        <f t="shared" si="54"/>
        <v>0.00898793342865115</v>
      </c>
      <c r="AD73" s="10">
        <f t="shared" si="54"/>
        <v>0.1479760365090578</v>
      </c>
      <c r="AE73" s="12">
        <f t="shared" si="54"/>
        <v>0.16317250226593383</v>
      </c>
      <c r="AF73" s="10">
        <f t="shared" si="54"/>
        <v>0.04369435106579203</v>
      </c>
      <c r="AG73" s="10">
        <f t="shared" si="54"/>
        <v>0.0044578705961382204</v>
      </c>
      <c r="AH73" s="10">
        <f t="shared" si="54"/>
        <v>0.1295309201153199</v>
      </c>
      <c r="AI73" s="10">
        <f t="shared" si="54"/>
        <v>0.2302210417989439</v>
      </c>
      <c r="AJ73" s="10">
        <f t="shared" si="54"/>
        <v>0.005937811441819736</v>
      </c>
      <c r="AK73" s="10">
        <f t="shared" si="54"/>
        <v>0.364823466519587</v>
      </c>
      <c r="AL73" s="10">
        <f t="shared" si="54"/>
        <v>0.1514051677368564</v>
      </c>
      <c r="AM73" s="10">
        <f t="shared" si="54"/>
        <v>0.020304066480386632</v>
      </c>
      <c r="AN73" s="10">
        <f t="shared" si="54"/>
        <v>0.2902488863445136</v>
      </c>
      <c r="AO73" s="10">
        <f t="shared" si="54"/>
        <v>0.17640172958159908</v>
      </c>
      <c r="AP73" s="10">
        <f t="shared" si="54"/>
        <v>0.003934476882421587</v>
      </c>
      <c r="AQ73" s="10">
        <f t="shared" si="54"/>
        <v>0.4252664164243113</v>
      </c>
      <c r="AR73" s="10">
        <f t="shared" si="54"/>
        <v>0.2875597255395558</v>
      </c>
      <c r="AS73" s="10">
        <f t="shared" si="54"/>
        <v>0.007652377055719051</v>
      </c>
      <c r="AT73" s="10">
        <f t="shared" si="54"/>
        <v>0.4236601391649741</v>
      </c>
      <c r="AU73" s="10">
        <f t="shared" si="54"/>
        <v>0.2849427569709726</v>
      </c>
      <c r="AV73" s="10">
        <f t="shared" si="54"/>
        <v>0.011117604401705037</v>
      </c>
      <c r="AW73" s="10">
        <f t="shared" si="54"/>
        <v>0.38074185464021015</v>
      </c>
      <c r="AX73" s="12">
        <f t="shared" si="54"/>
        <v>3.4050731650267596</v>
      </c>
      <c r="AY73" s="10">
        <f t="shared" si="54"/>
        <v>0.5305768412359166</v>
      </c>
      <c r="AZ73" s="10">
        <f t="shared" si="54"/>
        <v>0.035735157005480474</v>
      </c>
      <c r="BA73" s="10">
        <f t="shared" si="54"/>
        <v>0.7932843894034791</v>
      </c>
      <c r="BB73" s="10">
        <f t="shared" si="54"/>
        <v>0.028949086786257922</v>
      </c>
      <c r="BC73" s="10">
        <f t="shared" si="54"/>
        <v>0.026729175517735647</v>
      </c>
      <c r="BD73" s="10">
        <f t="shared" si="54"/>
        <v>0.10350561890223764</v>
      </c>
      <c r="BE73" s="10">
        <f t="shared" si="54"/>
        <v>0.01548523470237487</v>
      </c>
      <c r="BF73" s="12">
        <f t="shared" si="54"/>
        <v>1.5342655035534825</v>
      </c>
      <c r="BG73" s="10">
        <f t="shared" si="54"/>
        <v>0.4944446269303753</v>
      </c>
      <c r="BH73" s="10">
        <f t="shared" si="54"/>
        <v>2.6345654261995013</v>
      </c>
      <c r="BI73" s="10">
        <f t="shared" si="51"/>
        <v>69.7860168811074</v>
      </c>
      <c r="BN73" s="35">
        <f t="shared" si="52"/>
        <v>30.213983118892596</v>
      </c>
      <c r="CE73" s="51"/>
      <c r="CF73" s="66"/>
      <c r="CG73" s="51"/>
    </row>
    <row r="74" spans="1:85" ht="15.75">
      <c r="A74" t="s">
        <v>128</v>
      </c>
      <c r="B74" t="s">
        <v>49</v>
      </c>
      <c r="E74" s="10">
        <f t="shared" si="48"/>
        <v>0.08055735063693421</v>
      </c>
      <c r="F74" s="10">
        <f t="shared" si="54"/>
        <v>0.27531138514380815</v>
      </c>
      <c r="G74" s="10">
        <f t="shared" si="54"/>
        <v>0.0005311473668369289</v>
      </c>
      <c r="H74" s="10">
        <f t="shared" si="54"/>
        <v>0.14464913290192363</v>
      </c>
      <c r="I74" s="10">
        <f t="shared" si="54"/>
        <v>0.33887202004196065</v>
      </c>
      <c r="J74" s="10">
        <f t="shared" si="54"/>
        <v>0.0008852456113948814</v>
      </c>
      <c r="K74" s="10">
        <f t="shared" si="54"/>
        <v>0.036649168311748095</v>
      </c>
      <c r="L74" s="10">
        <f t="shared" si="54"/>
        <v>0.01487212627143401</v>
      </c>
      <c r="M74" s="10">
        <f t="shared" si="54"/>
        <v>0.00619671927976417</v>
      </c>
      <c r="N74" s="10">
        <f t="shared" si="54"/>
        <v>0.005488522790648266</v>
      </c>
      <c r="O74" s="10">
        <f t="shared" si="54"/>
        <v>0.02549507360817259</v>
      </c>
      <c r="P74" s="10">
        <f t="shared" si="54"/>
        <v>0.004426228056974408</v>
      </c>
      <c r="Q74" s="10">
        <f t="shared" si="54"/>
        <v>0.007436063135717005</v>
      </c>
      <c r="R74" s="12">
        <f t="shared" si="54"/>
        <v>0.941370183157317</v>
      </c>
      <c r="S74" s="10">
        <f t="shared" si="54"/>
        <v>10.644724378778893</v>
      </c>
      <c r="T74" s="10">
        <f t="shared" si="54"/>
        <v>0.07878685941414446</v>
      </c>
      <c r="U74" s="10">
        <f t="shared" si="54"/>
        <v>0.08976390499544099</v>
      </c>
      <c r="V74" s="10">
        <f t="shared" si="54"/>
        <v>22.312438586085708</v>
      </c>
      <c r="W74" s="10">
        <f t="shared" si="54"/>
        <v>12.963182635022086</v>
      </c>
      <c r="X74" s="10"/>
      <c r="Y74" s="10">
        <f t="shared" si="54"/>
        <v>0.0023016385896266916</v>
      </c>
      <c r="Z74" s="12">
        <f t="shared" si="54"/>
        <v>92.18009436718218</v>
      </c>
      <c r="AA74" s="10">
        <f t="shared" si="54"/>
        <v>0.0003540982445579526</v>
      </c>
      <c r="AB74" s="10">
        <f t="shared" si="54"/>
        <v>0</v>
      </c>
      <c r="AC74" s="10">
        <f t="shared" si="54"/>
        <v>0.006550817524322123</v>
      </c>
      <c r="AD74" s="10">
        <f t="shared" si="54"/>
        <v>0.18112125209139276</v>
      </c>
      <c r="AE74" s="12">
        <f t="shared" si="54"/>
        <v>0.18802616786027282</v>
      </c>
      <c r="AF74" s="10">
        <f t="shared" si="54"/>
        <v>0.02460982799677771</v>
      </c>
      <c r="AG74" s="10">
        <f t="shared" si="54"/>
        <v>0.00478032630153236</v>
      </c>
      <c r="AH74" s="10">
        <f t="shared" si="54"/>
        <v>0.23653762736471234</v>
      </c>
      <c r="AI74" s="10">
        <f t="shared" si="54"/>
        <v>0.28292449740180414</v>
      </c>
      <c r="AJ74" s="10">
        <f t="shared" si="54"/>
        <v>0.008321308747111887</v>
      </c>
      <c r="AK74" s="10">
        <f t="shared" si="54"/>
        <v>0.6095801280065154</v>
      </c>
      <c r="AL74" s="10">
        <f t="shared" si="54"/>
        <v>0.10569832600054885</v>
      </c>
      <c r="AM74" s="10">
        <f t="shared" si="54"/>
        <v>0.020183599939803298</v>
      </c>
      <c r="AN74" s="10">
        <f t="shared" si="54"/>
        <v>0.3517966059683259</v>
      </c>
      <c r="AO74" s="10">
        <f t="shared" si="54"/>
        <v>0.11455078211449767</v>
      </c>
      <c r="AP74" s="10">
        <f t="shared" si="54"/>
        <v>0</v>
      </c>
      <c r="AQ74" s="10">
        <f t="shared" si="54"/>
        <v>0.31036711135504547</v>
      </c>
      <c r="AR74" s="10">
        <f t="shared" si="54"/>
        <v>0.24716057470145092</v>
      </c>
      <c r="AS74" s="10">
        <f t="shared" si="54"/>
        <v>0.0015934421005107868</v>
      </c>
      <c r="AT74" s="10">
        <f t="shared" si="54"/>
        <v>0.34772447615590946</v>
      </c>
      <c r="AU74" s="10">
        <f t="shared" si="54"/>
        <v>0.09419013305241539</v>
      </c>
      <c r="AV74" s="10">
        <f t="shared" si="54"/>
        <v>0.005665571912927242</v>
      </c>
      <c r="AW74" s="10">
        <f t="shared" si="54"/>
        <v>0.231580251940901</v>
      </c>
      <c r="AX74" s="12">
        <f t="shared" si="54"/>
        <v>3.1852907589210626</v>
      </c>
      <c r="AY74" s="10">
        <f t="shared" si="54"/>
        <v>0.5247735984348858</v>
      </c>
      <c r="AZ74" s="10">
        <f t="shared" si="54"/>
        <v>0.02159999291803511</v>
      </c>
      <c r="BA74" s="10">
        <f t="shared" si="54"/>
        <v>0.6263997946230181</v>
      </c>
      <c r="BB74" s="10">
        <f t="shared" si="54"/>
        <v>0.05931145596345706</v>
      </c>
      <c r="BC74" s="10">
        <f t="shared" si="54"/>
        <v>0.039659003390490694</v>
      </c>
      <c r="BD74" s="10">
        <f t="shared" si="54"/>
        <v>0.10676062073422271</v>
      </c>
      <c r="BE74" s="10">
        <f t="shared" si="54"/>
        <v>0.004603277179253383</v>
      </c>
      <c r="BF74" s="12">
        <f t="shared" si="54"/>
        <v>1.383107743243363</v>
      </c>
      <c r="BG74" s="10">
        <f t="shared" si="54"/>
        <v>0.4829900055770473</v>
      </c>
      <c r="BH74" s="10">
        <f t="shared" si="54"/>
        <v>1.8271469419190354</v>
      </c>
      <c r="BI74" s="10">
        <f t="shared" si="51"/>
        <v>73.13594404109385</v>
      </c>
      <c r="BN74" s="35">
        <f t="shared" si="52"/>
        <v>26.864055958906146</v>
      </c>
      <c r="CE74" s="51"/>
      <c r="CF74" s="66"/>
      <c r="CG74" s="51"/>
    </row>
    <row r="75" spans="1:85" ht="15.75">
      <c r="A75" t="s">
        <v>129</v>
      </c>
      <c r="B75" t="s">
        <v>50</v>
      </c>
      <c r="E75" s="10">
        <f t="shared" si="48"/>
        <v>0.3594184896372461</v>
      </c>
      <c r="F75" s="10">
        <f t="shared" si="54"/>
        <v>0.5388401996641594</v>
      </c>
      <c r="G75" s="10">
        <f t="shared" si="54"/>
        <v>0.1739585489844271</v>
      </c>
      <c r="H75" s="10">
        <f t="shared" si="54"/>
        <v>0.10840061647459344</v>
      </c>
      <c r="I75" s="10">
        <f t="shared" si="54"/>
        <v>0.38328387734915925</v>
      </c>
      <c r="J75" s="10">
        <f t="shared" si="54"/>
        <v>0.002012743541968578</v>
      </c>
      <c r="K75" s="10">
        <f t="shared" si="54"/>
        <v>0.03651691854714421</v>
      </c>
      <c r="L75" s="10">
        <f t="shared" si="54"/>
        <v>0.030766222712948266</v>
      </c>
      <c r="M75" s="10">
        <f t="shared" si="54"/>
        <v>0.021852644169944563</v>
      </c>
      <c r="N75" s="10">
        <f t="shared" si="54"/>
        <v>0.004025487083937156</v>
      </c>
      <c r="O75" s="10">
        <f t="shared" si="54"/>
        <v>0.039104731672532374</v>
      </c>
      <c r="P75" s="10">
        <f t="shared" si="54"/>
        <v>0.013514135210360455</v>
      </c>
      <c r="Q75" s="10">
        <f t="shared" si="54"/>
        <v>0.016389483127458422</v>
      </c>
      <c r="R75" s="12">
        <f t="shared" si="54"/>
        <v>1.7280840981758794</v>
      </c>
      <c r="S75" s="10">
        <f t="shared" si="54"/>
        <v>14.668587399075289</v>
      </c>
      <c r="T75" s="10">
        <f t="shared" si="54"/>
        <v>2.9722471419041705</v>
      </c>
      <c r="U75" s="10">
        <f t="shared" si="54"/>
        <v>0.588871253421664</v>
      </c>
      <c r="V75" s="10">
        <f t="shared" si="54"/>
        <v>16.47861891288846</v>
      </c>
      <c r="W75" s="10">
        <f t="shared" si="54"/>
        <v>8.067651185793482</v>
      </c>
      <c r="X75" s="10"/>
      <c r="Y75" s="10">
        <f t="shared" si="54"/>
        <v>0.477020219446553</v>
      </c>
      <c r="Z75" s="12">
        <f t="shared" si="54"/>
        <v>86.02897200561269</v>
      </c>
      <c r="AA75" s="10">
        <f t="shared" si="54"/>
        <v>0.002300278333678375</v>
      </c>
      <c r="AB75" s="10">
        <f t="shared" si="54"/>
        <v>0</v>
      </c>
      <c r="AC75" s="10">
        <f t="shared" si="54"/>
        <v>0.0031628827088077656</v>
      </c>
      <c r="AD75" s="10">
        <f t="shared" si="54"/>
        <v>0.26913256504036986</v>
      </c>
      <c r="AE75" s="12">
        <f t="shared" si="54"/>
        <v>0.27459572608285604</v>
      </c>
      <c r="AF75" s="10">
        <f t="shared" si="54"/>
        <v>0.09057345938858602</v>
      </c>
      <c r="AG75" s="10">
        <f t="shared" si="54"/>
        <v>0.00460055666735675</v>
      </c>
      <c r="AH75" s="10">
        <f t="shared" si="54"/>
        <v>0.2872472569180871</v>
      </c>
      <c r="AI75" s="10">
        <f t="shared" si="54"/>
        <v>0.24152922503622937</v>
      </c>
      <c r="AJ75" s="10">
        <f t="shared" si="54"/>
        <v>0.0034504175005175626</v>
      </c>
      <c r="AK75" s="10">
        <f t="shared" si="54"/>
        <v>0.49398477215743103</v>
      </c>
      <c r="AL75" s="10">
        <f t="shared" si="54"/>
        <v>0.09373634209739379</v>
      </c>
      <c r="AM75" s="10">
        <f t="shared" si="54"/>
        <v>0.00460055666735675</v>
      </c>
      <c r="AN75" s="10">
        <f t="shared" si="54"/>
        <v>0.10610033814091506</v>
      </c>
      <c r="AO75" s="10">
        <f t="shared" si="54"/>
        <v>0.06785821084351207</v>
      </c>
      <c r="AP75" s="10">
        <f t="shared" si="54"/>
        <v>0.0008626043751293907</v>
      </c>
      <c r="AQ75" s="10">
        <f t="shared" si="54"/>
        <v>0.6357394244703609</v>
      </c>
      <c r="AR75" s="10">
        <f t="shared" si="54"/>
        <v>0.12133968210153429</v>
      </c>
      <c r="AS75" s="10">
        <f t="shared" si="54"/>
        <v>0.002012743541968578</v>
      </c>
      <c r="AT75" s="10">
        <f t="shared" si="54"/>
        <v>0.3479170979688542</v>
      </c>
      <c r="AU75" s="10">
        <f t="shared" si="54"/>
        <v>0.1385917696041221</v>
      </c>
      <c r="AV75" s="10">
        <f t="shared" si="54"/>
        <v>0.006038230625905735</v>
      </c>
      <c r="AW75" s="10">
        <f t="shared" si="54"/>
        <v>0.2544682906631702</v>
      </c>
      <c r="AX75" s="12">
        <f t="shared" si="54"/>
        <v>3.1752467048512867</v>
      </c>
      <c r="AY75" s="10">
        <f t="shared" si="54"/>
        <v>0.5236008557035402</v>
      </c>
      <c r="AZ75" s="10">
        <f t="shared" si="54"/>
        <v>0.0560692843834104</v>
      </c>
      <c r="BA75" s="10">
        <f t="shared" si="54"/>
        <v>0.2513054079543625</v>
      </c>
      <c r="BB75" s="10">
        <f t="shared" si="54"/>
        <v>0.15210590481448255</v>
      </c>
      <c r="BC75" s="10">
        <f t="shared" si="54"/>
        <v>0.09201113334713501</v>
      </c>
      <c r="BD75" s="10">
        <f t="shared" si="54"/>
        <v>1.014997814735583</v>
      </c>
      <c r="BE75" s="10">
        <f t="shared" si="54"/>
        <v>0.003737952292227359</v>
      </c>
      <c r="BF75" s="12">
        <f t="shared" si="54"/>
        <v>2.093828353230741</v>
      </c>
      <c r="BG75" s="10">
        <f t="shared" si="54"/>
        <v>0.5425781519563867</v>
      </c>
      <c r="BH75" s="10">
        <f t="shared" si="54"/>
        <v>6.4312906861730275</v>
      </c>
      <c r="BI75" s="10">
        <f t="shared" si="51"/>
        <v>58.79059577661927</v>
      </c>
      <c r="BN75" s="35">
        <f t="shared" si="52"/>
        <v>41.20940422338074</v>
      </c>
      <c r="CE75" s="51"/>
      <c r="CF75" s="66"/>
      <c r="CG75" s="51"/>
    </row>
    <row r="76" spans="2:91" s="5" customFormat="1" ht="15.75">
      <c r="B76" s="14" t="s">
        <v>51</v>
      </c>
      <c r="E76" s="13" t="e">
        <f t="shared" si="48"/>
        <v>#DIV/0!</v>
      </c>
      <c r="F76" s="13" t="e">
        <f t="shared" si="54"/>
        <v>#DIV/0!</v>
      </c>
      <c r="G76" s="13" t="e">
        <f t="shared" si="54"/>
        <v>#DIV/0!</v>
      </c>
      <c r="H76" s="13" t="e">
        <f t="shared" si="54"/>
        <v>#DIV/0!</v>
      </c>
      <c r="I76" s="13" t="e">
        <f t="shared" si="54"/>
        <v>#DIV/0!</v>
      </c>
      <c r="J76" s="13" t="e">
        <f t="shared" si="54"/>
        <v>#DIV/0!</v>
      </c>
      <c r="K76" s="13" t="e">
        <f t="shared" si="54"/>
        <v>#DIV/0!</v>
      </c>
      <c r="L76" s="13" t="e">
        <f t="shared" si="54"/>
        <v>#DIV/0!</v>
      </c>
      <c r="M76" s="13" t="e">
        <f t="shared" si="54"/>
        <v>#DIV/0!</v>
      </c>
      <c r="N76" s="13" t="e">
        <f t="shared" si="54"/>
        <v>#DIV/0!</v>
      </c>
      <c r="O76" s="13" t="e">
        <f t="shared" si="54"/>
        <v>#DIV/0!</v>
      </c>
      <c r="P76" s="13" t="e">
        <f aca="true" t="shared" si="55" ref="F76:BH77">+P18/$BI18*100</f>
        <v>#DIV/0!</v>
      </c>
      <c r="Q76" s="13" t="e">
        <f t="shared" si="55"/>
        <v>#DIV/0!</v>
      </c>
      <c r="R76" s="13" t="e">
        <f t="shared" si="55"/>
        <v>#DIV/0!</v>
      </c>
      <c r="S76" s="13" t="e">
        <f t="shared" si="55"/>
        <v>#DIV/0!</v>
      </c>
      <c r="T76" s="13" t="e">
        <f t="shared" si="55"/>
        <v>#DIV/0!</v>
      </c>
      <c r="U76" s="13" t="e">
        <f t="shared" si="55"/>
        <v>#DIV/0!</v>
      </c>
      <c r="V76" s="13" t="e">
        <f t="shared" si="55"/>
        <v>#DIV/0!</v>
      </c>
      <c r="W76" s="13" t="e">
        <f t="shared" si="55"/>
        <v>#DIV/0!</v>
      </c>
      <c r="X76" s="13"/>
      <c r="Y76" s="13" t="e">
        <f t="shared" si="55"/>
        <v>#DIV/0!</v>
      </c>
      <c r="Z76" s="13" t="e">
        <f t="shared" si="55"/>
        <v>#DIV/0!</v>
      </c>
      <c r="AA76" s="13" t="e">
        <f t="shared" si="55"/>
        <v>#DIV/0!</v>
      </c>
      <c r="AB76" s="13" t="e">
        <f t="shared" si="55"/>
        <v>#DIV/0!</v>
      </c>
      <c r="AC76" s="13" t="e">
        <f t="shared" si="55"/>
        <v>#DIV/0!</v>
      </c>
      <c r="AD76" s="13" t="e">
        <f t="shared" si="55"/>
        <v>#DIV/0!</v>
      </c>
      <c r="AE76" s="13" t="e">
        <f t="shared" si="55"/>
        <v>#DIV/0!</v>
      </c>
      <c r="AF76" s="13" t="e">
        <f t="shared" si="55"/>
        <v>#DIV/0!</v>
      </c>
      <c r="AG76" s="13" t="e">
        <f t="shared" si="55"/>
        <v>#DIV/0!</v>
      </c>
      <c r="AH76" s="13" t="e">
        <f t="shared" si="55"/>
        <v>#DIV/0!</v>
      </c>
      <c r="AI76" s="13" t="e">
        <f t="shared" si="55"/>
        <v>#DIV/0!</v>
      </c>
      <c r="AJ76" s="13" t="e">
        <f t="shared" si="55"/>
        <v>#DIV/0!</v>
      </c>
      <c r="AK76" s="13" t="e">
        <f t="shared" si="55"/>
        <v>#DIV/0!</v>
      </c>
      <c r="AL76" s="13" t="e">
        <f t="shared" si="55"/>
        <v>#DIV/0!</v>
      </c>
      <c r="AM76" s="13" t="e">
        <f t="shared" si="55"/>
        <v>#DIV/0!</v>
      </c>
      <c r="AN76" s="13" t="e">
        <f t="shared" si="55"/>
        <v>#DIV/0!</v>
      </c>
      <c r="AO76" s="13" t="e">
        <f t="shared" si="55"/>
        <v>#DIV/0!</v>
      </c>
      <c r="AP76" s="13" t="e">
        <f t="shared" si="55"/>
        <v>#DIV/0!</v>
      </c>
      <c r="AQ76" s="13" t="e">
        <f t="shared" si="55"/>
        <v>#DIV/0!</v>
      </c>
      <c r="AR76" s="13" t="e">
        <f t="shared" si="55"/>
        <v>#DIV/0!</v>
      </c>
      <c r="AS76" s="13" t="e">
        <f t="shared" si="55"/>
        <v>#DIV/0!</v>
      </c>
      <c r="AT76" s="13" t="e">
        <f t="shared" si="55"/>
        <v>#DIV/0!</v>
      </c>
      <c r="AU76" s="13" t="e">
        <f t="shared" si="55"/>
        <v>#DIV/0!</v>
      </c>
      <c r="AV76" s="13" t="e">
        <f t="shared" si="55"/>
        <v>#DIV/0!</v>
      </c>
      <c r="AW76" s="13" t="e">
        <f t="shared" si="55"/>
        <v>#DIV/0!</v>
      </c>
      <c r="AX76" s="13" t="e">
        <f t="shared" si="55"/>
        <v>#DIV/0!</v>
      </c>
      <c r="AY76" s="13" t="e">
        <f t="shared" si="55"/>
        <v>#DIV/0!</v>
      </c>
      <c r="AZ76" s="13" t="e">
        <f t="shared" si="55"/>
        <v>#DIV/0!</v>
      </c>
      <c r="BA76" s="13" t="e">
        <f t="shared" si="55"/>
        <v>#DIV/0!</v>
      </c>
      <c r="BB76" s="13" t="e">
        <f t="shared" si="55"/>
        <v>#DIV/0!</v>
      </c>
      <c r="BC76" s="13" t="e">
        <f t="shared" si="55"/>
        <v>#DIV/0!</v>
      </c>
      <c r="BD76" s="13" t="e">
        <f t="shared" si="55"/>
        <v>#DIV/0!</v>
      </c>
      <c r="BE76" s="13" t="e">
        <f t="shared" si="55"/>
        <v>#DIV/0!</v>
      </c>
      <c r="BF76" s="13" t="e">
        <f t="shared" si="55"/>
        <v>#DIV/0!</v>
      </c>
      <c r="BG76" s="13" t="e">
        <f t="shared" si="55"/>
        <v>#DIV/0!</v>
      </c>
      <c r="BH76" s="13" t="e">
        <f t="shared" si="55"/>
        <v>#DIV/0!</v>
      </c>
      <c r="BI76" s="16" t="e">
        <f t="shared" si="51"/>
        <v>#DIV/0!</v>
      </c>
      <c r="BJ76" s="34"/>
      <c r="BK76" s="34"/>
      <c r="BL76" s="34"/>
      <c r="BM76" s="34"/>
      <c r="BN76" s="36" t="e">
        <f t="shared" si="52"/>
        <v>#DIV/0!</v>
      </c>
      <c r="BO76" s="34"/>
      <c r="BR76" s="45"/>
      <c r="BS76" s="49"/>
      <c r="BT76" s="49"/>
      <c r="BU76" s="49"/>
      <c r="BV76" s="49"/>
      <c r="BW76" s="49"/>
      <c r="CC76" s="57"/>
      <c r="CD76" s="57"/>
      <c r="CE76" s="58"/>
      <c r="CF76" s="58"/>
      <c r="CG76" s="58"/>
      <c r="CH76" s="57"/>
      <c r="CI76" s="55"/>
      <c r="CJ76" s="55"/>
      <c r="CK76" s="55"/>
      <c r="CL76"/>
      <c r="CM76"/>
    </row>
    <row r="77" spans="2:91" s="5" customFormat="1" ht="15.75">
      <c r="B77" s="5" t="s">
        <v>35</v>
      </c>
      <c r="E77" s="13">
        <f t="shared" si="48"/>
        <v>0.16259153865305975</v>
      </c>
      <c r="F77" s="13">
        <f t="shared" si="55"/>
        <v>0.3736063360469553</v>
      </c>
      <c r="G77" s="13">
        <f t="shared" si="55"/>
        <v>0.03987889162262606</v>
      </c>
      <c r="H77" s="13">
        <f t="shared" si="55"/>
        <v>0.20974090993263517</v>
      </c>
      <c r="I77" s="13">
        <f t="shared" si="55"/>
        <v>0.3917048591246176</v>
      </c>
      <c r="J77" s="13">
        <f t="shared" si="55"/>
        <v>0.007001202632617898</v>
      </c>
      <c r="K77" s="13">
        <f t="shared" si="55"/>
        <v>0.07527328510927055</v>
      </c>
      <c r="L77" s="13">
        <f t="shared" si="55"/>
        <v>0.03743986319070075</v>
      </c>
      <c r="M77" s="13">
        <f t="shared" si="55"/>
        <v>0.024152077720806124</v>
      </c>
      <c r="N77" s="13">
        <f t="shared" si="55"/>
        <v>0.017482292964288482</v>
      </c>
      <c r="O77" s="13">
        <f t="shared" si="55"/>
        <v>0.060892856329107896</v>
      </c>
      <c r="P77" s="13">
        <f t="shared" si="55"/>
        <v>0.011641052898021477</v>
      </c>
      <c r="Q77" s="13">
        <f t="shared" si="55"/>
        <v>0.03156237429423528</v>
      </c>
      <c r="R77" s="13">
        <f t="shared" si="55"/>
        <v>1.4429675405189424</v>
      </c>
      <c r="S77" s="13">
        <f t="shared" si="55"/>
        <v>9.242167456338802</v>
      </c>
      <c r="T77" s="13">
        <f t="shared" si="55"/>
        <v>0.30678420677824125</v>
      </c>
      <c r="U77" s="13">
        <f t="shared" si="55"/>
        <v>0.1531254155669462</v>
      </c>
      <c r="V77" s="13">
        <f t="shared" si="55"/>
        <v>18.881943152720257</v>
      </c>
      <c r="W77" s="13">
        <f t="shared" si="55"/>
        <v>10.241066113309286</v>
      </c>
      <c r="X77" s="13"/>
      <c r="Y77" s="13">
        <f t="shared" si="55"/>
        <v>0.04606190637362145</v>
      </c>
      <c r="Z77" s="13">
        <f t="shared" si="55"/>
        <v>77.69623459580069</v>
      </c>
      <c r="AA77" s="13">
        <f t="shared" si="55"/>
        <v>0.004546638987750381</v>
      </c>
      <c r="AB77" s="13">
        <f t="shared" si="55"/>
        <v>0.0006110517090598461</v>
      </c>
      <c r="AC77" s="13">
        <f t="shared" si="55"/>
        <v>0.018538687444358045</v>
      </c>
      <c r="AD77" s="13">
        <f t="shared" si="55"/>
        <v>0.5166286847971577</v>
      </c>
      <c r="AE77" s="13">
        <f t="shared" si="55"/>
        <v>0.540325062938326</v>
      </c>
      <c r="AF77" s="13">
        <f t="shared" si="55"/>
        <v>0.09159561550720814</v>
      </c>
      <c r="AG77" s="13">
        <f t="shared" si="55"/>
        <v>0.02160430279828541</v>
      </c>
      <c r="AH77" s="13">
        <f t="shared" si="55"/>
        <v>1.1063660817003063</v>
      </c>
      <c r="AI77" s="13">
        <f t="shared" si="55"/>
        <v>0.6146040944192959</v>
      </c>
      <c r="AJ77" s="13">
        <f t="shared" si="55"/>
        <v>0.021241814496300755</v>
      </c>
      <c r="AK77" s="13">
        <f t="shared" si="55"/>
        <v>1.9832459978184418</v>
      </c>
      <c r="AL77" s="13">
        <f t="shared" si="55"/>
        <v>0.34413603709560286</v>
      </c>
      <c r="AM77" s="13">
        <f t="shared" si="55"/>
        <v>0.03024188119414832</v>
      </c>
      <c r="AN77" s="13">
        <f t="shared" si="55"/>
        <v>0.9098663515987392</v>
      </c>
      <c r="AO77" s="13">
        <f t="shared" si="55"/>
        <v>0.4967332554225143</v>
      </c>
      <c r="AP77" s="13">
        <f t="shared" si="55"/>
        <v>0.02124699290061482</v>
      </c>
      <c r="AQ77" s="13">
        <f t="shared" si="55"/>
        <v>3.611268994904864</v>
      </c>
      <c r="AR77" s="13">
        <f t="shared" si="55"/>
        <v>0.5171620604415066</v>
      </c>
      <c r="AS77" s="13">
        <f t="shared" si="55"/>
        <v>0.008875784994309969</v>
      </c>
      <c r="AT77" s="13">
        <f t="shared" si="55"/>
        <v>1.0678439320079658</v>
      </c>
      <c r="AU77" s="13">
        <f t="shared" si="55"/>
        <v>0.3782151158864745</v>
      </c>
      <c r="AV77" s="13">
        <f t="shared" si="55"/>
        <v>0.013116898127530426</v>
      </c>
      <c r="AW77" s="13">
        <f t="shared" si="55"/>
        <v>0.5347841703222749</v>
      </c>
      <c r="AX77" s="13">
        <f t="shared" si="55"/>
        <v>12.31247444457471</v>
      </c>
      <c r="AY77" s="13">
        <f t="shared" si="55"/>
        <v>0.7618830915156609</v>
      </c>
      <c r="AZ77" s="13">
        <f t="shared" si="55"/>
        <v>0.10625567812033038</v>
      </c>
      <c r="BA77" s="13">
        <f t="shared" si="55"/>
        <v>0.6622971981518482</v>
      </c>
      <c r="BB77" s="13">
        <f t="shared" si="55"/>
        <v>0.056687992026085904</v>
      </c>
      <c r="BC77" s="13">
        <f t="shared" si="55"/>
        <v>0.0826680464697575</v>
      </c>
      <c r="BD77" s="13">
        <f t="shared" si="55"/>
        <v>0.35227648867731537</v>
      </c>
      <c r="BE77" s="13">
        <f t="shared" si="55"/>
        <v>0.037092910101658286</v>
      </c>
      <c r="BF77" s="13">
        <f t="shared" si="55"/>
        <v>2.0591614050626568</v>
      </c>
      <c r="BG77" s="13">
        <f t="shared" si="55"/>
        <v>2.2540817218484337</v>
      </c>
      <c r="BH77" s="13">
        <f t="shared" si="55"/>
        <v>4.235080292194571</v>
      </c>
      <c r="BI77" s="16">
        <f t="shared" si="51"/>
        <v>69.67687678213314</v>
      </c>
      <c r="BJ77" s="34"/>
      <c r="BK77" s="34"/>
      <c r="BL77" s="34"/>
      <c r="BM77" s="34"/>
      <c r="BN77" s="36">
        <f t="shared" si="52"/>
        <v>30.323123217866865</v>
      </c>
      <c r="BO77" s="34"/>
      <c r="BR77" s="45"/>
      <c r="BS77" s="49"/>
      <c r="BT77" s="49"/>
      <c r="BU77" s="49"/>
      <c r="BV77" s="49"/>
      <c r="BW77" s="49"/>
      <c r="CC77" s="57"/>
      <c r="CD77" s="57"/>
      <c r="CE77" s="66"/>
      <c r="CF77" s="51"/>
      <c r="CG77" s="51"/>
      <c r="CH77" s="57"/>
      <c r="CI77" s="55"/>
      <c r="CJ77" s="55"/>
      <c r="CK77" s="55"/>
      <c r="CL77"/>
      <c r="CM77"/>
    </row>
    <row r="78" spans="61:85" ht="15.75">
      <c r="BI78" s="10"/>
      <c r="BN78" s="35"/>
      <c r="CE78" s="66"/>
      <c r="CF78" s="51"/>
      <c r="CG78" s="51"/>
    </row>
    <row r="79" spans="61:85" ht="15.75">
      <c r="BI79" s="10"/>
      <c r="BN79" s="35"/>
      <c r="CE79" s="66"/>
      <c r="CF79" s="51"/>
      <c r="CG79" s="51"/>
    </row>
    <row r="80" spans="1:85" ht="15.75">
      <c r="A80" s="67" t="s">
        <v>130</v>
      </c>
      <c r="B80" s="4" t="s">
        <v>83</v>
      </c>
      <c r="E80" s="10">
        <f aca="true" t="shared" si="56" ref="E80:T80">+E22/$BI22*100</f>
        <v>0.2652257823127059</v>
      </c>
      <c r="F80" s="10">
        <f t="shared" si="56"/>
        <v>0.5523166673714828</v>
      </c>
      <c r="G80" s="10">
        <f t="shared" si="56"/>
        <v>0.04259238574820087</v>
      </c>
      <c r="H80" s="10">
        <f t="shared" si="56"/>
        <v>0.25037723465427253</v>
      </c>
      <c r="I80" s="10">
        <f t="shared" si="56"/>
        <v>0.44687870443292677</v>
      </c>
      <c r="J80" s="10">
        <f t="shared" si="56"/>
        <v>0.01568294880399026</v>
      </c>
      <c r="K80" s="10">
        <f t="shared" si="56"/>
        <v>0.11840910801948631</v>
      </c>
      <c r="L80" s="10">
        <f t="shared" si="56"/>
        <v>0.06622110909738087</v>
      </c>
      <c r="M80" s="10">
        <f t="shared" si="56"/>
        <v>0.046347190903207</v>
      </c>
      <c r="N80" s="10">
        <f t="shared" si="56"/>
        <v>0.033888064707050296</v>
      </c>
      <c r="O80" s="10">
        <f t="shared" si="56"/>
        <v>0.07520988507451677</v>
      </c>
      <c r="P80" s="10">
        <f t="shared" si="56"/>
        <v>0.016688022911138366</v>
      </c>
      <c r="Q80" s="10">
        <f t="shared" si="56"/>
        <v>0.049893395771823904</v>
      </c>
      <c r="R80" s="12">
        <f t="shared" si="56"/>
        <v>1.9797304998081828</v>
      </c>
      <c r="S80" s="10">
        <f t="shared" si="56"/>
        <v>9.45806973052446</v>
      </c>
      <c r="T80" s="10">
        <f t="shared" si="56"/>
        <v>0.2513633450990216</v>
      </c>
      <c r="U80" s="10">
        <f aca="true" t="shared" si="57" ref="F80:BH84">+U22/$BI22*100</f>
        <v>0.08281431369652413</v>
      </c>
      <c r="V80" s="10">
        <f t="shared" si="57"/>
        <v>19.874183685447456</v>
      </c>
      <c r="W80" s="10">
        <f t="shared" si="57"/>
        <v>6.042277968225625</v>
      </c>
      <c r="X80" s="10"/>
      <c r="Y80" s="10">
        <f t="shared" si="57"/>
        <v>0.044374970013708825</v>
      </c>
      <c r="Z80" s="12">
        <f t="shared" si="57"/>
        <v>71.46179305599989</v>
      </c>
      <c r="AA80" s="10">
        <f t="shared" si="57"/>
        <v>0.00348931388141984</v>
      </c>
      <c r="AB80" s="10">
        <f t="shared" si="57"/>
        <v>0.0006826918463647512</v>
      </c>
      <c r="AC80" s="10">
        <f t="shared" si="57"/>
        <v>0.023571832361982938</v>
      </c>
      <c r="AD80" s="10">
        <f t="shared" si="57"/>
        <v>0.5564128184496713</v>
      </c>
      <c r="AE80" s="12">
        <f t="shared" si="57"/>
        <v>0.5841566565394388</v>
      </c>
      <c r="AF80" s="10">
        <f t="shared" si="57"/>
        <v>0.1416585581206859</v>
      </c>
      <c r="AG80" s="10">
        <f t="shared" si="57"/>
        <v>0.037434269575667194</v>
      </c>
      <c r="AH80" s="10">
        <f t="shared" si="57"/>
        <v>1.434051114276357</v>
      </c>
      <c r="AI80" s="10">
        <f t="shared" si="57"/>
        <v>0.8001338076018876</v>
      </c>
      <c r="AJ80" s="10">
        <f t="shared" si="57"/>
        <v>0.03974783638834774</v>
      </c>
      <c r="AK80" s="10">
        <f t="shared" si="57"/>
        <v>3.0817278854776844</v>
      </c>
      <c r="AL80" s="10">
        <f t="shared" si="57"/>
        <v>0.398957529550601</v>
      </c>
      <c r="AM80" s="10">
        <f t="shared" si="57"/>
        <v>0.03058838744962066</v>
      </c>
      <c r="AN80" s="10">
        <f t="shared" si="57"/>
        <v>1.156878224652268</v>
      </c>
      <c r="AO80" s="10">
        <f t="shared" si="57"/>
        <v>0.6380134577526582</v>
      </c>
      <c r="AP80" s="10">
        <f t="shared" si="57"/>
        <v>0.02264261290443092</v>
      </c>
      <c r="AQ80" s="10">
        <f t="shared" si="57"/>
        <v>3.4022896346707325</v>
      </c>
      <c r="AR80" s="10">
        <f t="shared" si="57"/>
        <v>0.6094352185173336</v>
      </c>
      <c r="AS80" s="10">
        <f t="shared" si="57"/>
        <v>0.013615909602496984</v>
      </c>
      <c r="AT80" s="10">
        <f t="shared" si="57"/>
        <v>1.4071227136697475</v>
      </c>
      <c r="AU80" s="10">
        <f t="shared" si="57"/>
        <v>0.48930041721953643</v>
      </c>
      <c r="AV80" s="10">
        <f t="shared" si="57"/>
        <v>0.020708319339730788</v>
      </c>
      <c r="AW80" s="10">
        <f t="shared" si="57"/>
        <v>0.8893388755268816</v>
      </c>
      <c r="AX80" s="12">
        <f t="shared" si="57"/>
        <v>15.197801428836108</v>
      </c>
      <c r="AY80" s="10">
        <f t="shared" si="57"/>
        <v>0.8653688062545193</v>
      </c>
      <c r="AZ80" s="10">
        <f t="shared" si="57"/>
        <v>0.17114705315116335</v>
      </c>
      <c r="BA80" s="10">
        <f t="shared" si="57"/>
        <v>0.6484813993969176</v>
      </c>
      <c r="BB80" s="10">
        <f t="shared" si="57"/>
        <v>0.08127825704220344</v>
      </c>
      <c r="BC80" s="10">
        <f t="shared" si="57"/>
        <v>0.1545538485520201</v>
      </c>
      <c r="BD80" s="10">
        <f t="shared" si="57"/>
        <v>0.5581954027151792</v>
      </c>
      <c r="BE80" s="10">
        <f t="shared" si="57"/>
        <v>0.0830608413077114</v>
      </c>
      <c r="BF80" s="12">
        <f t="shared" si="57"/>
        <v>2.5620856084197143</v>
      </c>
      <c r="BG80" s="10">
        <f t="shared" si="57"/>
        <v>3.4354191528818223</v>
      </c>
      <c r="BH80" s="10">
        <f t="shared" si="57"/>
        <v>5.363170254054288</v>
      </c>
      <c r="BI80" s="10">
        <f t="shared" si="51"/>
        <v>74.61929005840356</v>
      </c>
      <c r="BN80" s="35">
        <f t="shared" si="52"/>
        <v>25.380709941596436</v>
      </c>
      <c r="CE80" s="66"/>
      <c r="CF80" s="51"/>
      <c r="CG80" s="51"/>
    </row>
    <row r="81" spans="1:85" ht="15.75">
      <c r="A81" s="67" t="s">
        <v>131</v>
      </c>
      <c r="B81" s="4" t="s">
        <v>84</v>
      </c>
      <c r="E81" s="10">
        <f>+E23/$BI23*100</f>
        <v>0.11572288809883761</v>
      </c>
      <c r="F81" s="10">
        <f t="shared" si="57"/>
        <v>0.34564281420539245</v>
      </c>
      <c r="G81" s="10">
        <f t="shared" si="57"/>
        <v>0.030637861235566933</v>
      </c>
      <c r="H81" s="10">
        <f t="shared" si="57"/>
        <v>0.2178793070706836</v>
      </c>
      <c r="I81" s="10">
        <f t="shared" si="57"/>
        <v>0.46544470749831435</v>
      </c>
      <c r="J81" s="10">
        <f t="shared" si="57"/>
        <v>0.003837286367768245</v>
      </c>
      <c r="K81" s="10">
        <f t="shared" si="57"/>
        <v>0.09165675745373993</v>
      </c>
      <c r="L81" s="10">
        <f t="shared" si="57"/>
        <v>0.03630314622735076</v>
      </c>
      <c r="M81" s="10">
        <f t="shared" si="57"/>
        <v>0.022026628048055514</v>
      </c>
      <c r="N81" s="10">
        <f t="shared" si="57"/>
        <v>0.01625559106975839</v>
      </c>
      <c r="O81" s="10">
        <f t="shared" si="57"/>
        <v>0.0911431049478182</v>
      </c>
      <c r="P81" s="10">
        <f t="shared" si="57"/>
        <v>0.01207083388916074</v>
      </c>
      <c r="Q81" s="10">
        <f t="shared" si="57"/>
        <v>0.02917244085102551</v>
      </c>
      <c r="R81" s="12">
        <f t="shared" si="57"/>
        <v>1.4777933669634722</v>
      </c>
      <c r="S81" s="10">
        <f t="shared" si="57"/>
        <v>6.286260656589912</v>
      </c>
      <c r="T81" s="10">
        <f t="shared" si="57"/>
        <v>0.2765263373056297</v>
      </c>
      <c r="U81" s="10">
        <f t="shared" si="57"/>
        <v>0.18468829073215273</v>
      </c>
      <c r="V81" s="10">
        <f t="shared" si="57"/>
        <v>13.070598062230815</v>
      </c>
      <c r="W81" s="10">
        <f t="shared" si="57"/>
        <v>14.782858690720913</v>
      </c>
      <c r="X81" s="10"/>
      <c r="Y81" s="10">
        <f t="shared" si="57"/>
        <v>0.03438450304346664</v>
      </c>
      <c r="Z81" s="12">
        <f t="shared" si="57"/>
        <v>69.23624857820231</v>
      </c>
      <c r="AA81" s="10">
        <f t="shared" si="57"/>
        <v>0.005166739912506849</v>
      </c>
      <c r="AB81" s="10">
        <f t="shared" si="57"/>
        <v>0.0006496193457245454</v>
      </c>
      <c r="AC81" s="10">
        <f t="shared" si="57"/>
        <v>0.02515386536352019</v>
      </c>
      <c r="AD81" s="10">
        <f t="shared" si="57"/>
        <v>0.8615614341238396</v>
      </c>
      <c r="AE81" s="12">
        <f t="shared" si="57"/>
        <v>0.8925316587455911</v>
      </c>
      <c r="AF81" s="10">
        <f t="shared" si="57"/>
        <v>0.0987421405501309</v>
      </c>
      <c r="AG81" s="10">
        <f t="shared" si="57"/>
        <v>0.024670427710887968</v>
      </c>
      <c r="AH81" s="10">
        <f t="shared" si="57"/>
        <v>1.8414593411560594</v>
      </c>
      <c r="AI81" s="10">
        <f t="shared" si="57"/>
        <v>0.8607003108050885</v>
      </c>
      <c r="AJ81" s="10">
        <f t="shared" si="57"/>
        <v>0.020908678476343506</v>
      </c>
      <c r="AK81" s="10">
        <f t="shared" si="57"/>
        <v>2.668031975170642</v>
      </c>
      <c r="AL81" s="10">
        <f t="shared" si="57"/>
        <v>0.5165531318375269</v>
      </c>
      <c r="AM81" s="10">
        <f t="shared" si="57"/>
        <v>0.04233100945860875</v>
      </c>
      <c r="AN81" s="10">
        <f t="shared" si="57"/>
        <v>1.3906386226498697</v>
      </c>
      <c r="AO81" s="10">
        <f t="shared" si="57"/>
        <v>0.7379524693164388</v>
      </c>
      <c r="AP81" s="10">
        <f t="shared" si="57"/>
        <v>0.039369953836236406</v>
      </c>
      <c r="AQ81" s="10">
        <f t="shared" si="57"/>
        <v>7.168519265217069</v>
      </c>
      <c r="AR81" s="10">
        <f t="shared" si="57"/>
        <v>0.7070426744012662</v>
      </c>
      <c r="AS81" s="10">
        <f t="shared" si="57"/>
        <v>0.007070275669746215</v>
      </c>
      <c r="AT81" s="10">
        <f t="shared" si="57"/>
        <v>1.4624140066391096</v>
      </c>
      <c r="AU81" s="10">
        <f t="shared" si="57"/>
        <v>0.41413988661272005</v>
      </c>
      <c r="AV81" s="10">
        <f t="shared" si="57"/>
        <v>0.0068134494167853485</v>
      </c>
      <c r="AW81" s="10">
        <f t="shared" si="57"/>
        <v>0.4178412061406855</v>
      </c>
      <c r="AX81" s="12">
        <f t="shared" si="57"/>
        <v>19.317730483810806</v>
      </c>
      <c r="AY81" s="10">
        <f t="shared" si="57"/>
        <v>0.9078959116433089</v>
      </c>
      <c r="AZ81" s="10">
        <f t="shared" si="57"/>
        <v>0.06715251143594429</v>
      </c>
      <c r="BA81" s="10">
        <f t="shared" si="57"/>
        <v>0.5595941903484392</v>
      </c>
      <c r="BB81" s="10">
        <f t="shared" si="57"/>
        <v>0.05008111932736902</v>
      </c>
      <c r="BC81" s="10">
        <f t="shared" si="57"/>
        <v>0.06817981644778776</v>
      </c>
      <c r="BD81" s="10">
        <f t="shared" si="57"/>
        <v>0.3328317164106386</v>
      </c>
      <c r="BE81" s="10">
        <f t="shared" si="57"/>
        <v>0.024096345498387208</v>
      </c>
      <c r="BF81" s="12">
        <f t="shared" si="57"/>
        <v>2.0098316111118746</v>
      </c>
      <c r="BG81" s="10">
        <f t="shared" si="57"/>
        <v>3.157754317287081</v>
      </c>
      <c r="BH81" s="10">
        <f t="shared" si="57"/>
        <v>4.8006416426244565</v>
      </c>
      <c r="BI81" s="10">
        <f t="shared" si="51"/>
        <v>66.82158150018681</v>
      </c>
      <c r="BN81" s="35">
        <f t="shared" si="52"/>
        <v>33.17841849981319</v>
      </c>
      <c r="CE81" s="66"/>
      <c r="CF81" s="51"/>
      <c r="CG81" s="51"/>
    </row>
    <row r="82" spans="1:85" ht="15.75">
      <c r="A82" s="67" t="s">
        <v>132</v>
      </c>
      <c r="B82" s="4" t="s">
        <v>85</v>
      </c>
      <c r="E82" s="10">
        <f>+E24/$BI24*100</f>
        <v>0.25760023520683806</v>
      </c>
      <c r="F82" s="10">
        <f t="shared" si="57"/>
        <v>0.545667677416259</v>
      </c>
      <c r="G82" s="10">
        <f t="shared" si="57"/>
        <v>0.06908439187835663</v>
      </c>
      <c r="H82" s="10">
        <f t="shared" si="57"/>
        <v>0.14052999229941343</v>
      </c>
      <c r="I82" s="10">
        <f t="shared" si="57"/>
        <v>0.35547613770263553</v>
      </c>
      <c r="J82" s="10">
        <f t="shared" si="57"/>
        <v>0.003427560787790571</v>
      </c>
      <c r="K82" s="10">
        <f t="shared" si="57"/>
        <v>0.047909683011561545</v>
      </c>
      <c r="L82" s="10">
        <f t="shared" si="57"/>
        <v>0.044939130328809716</v>
      </c>
      <c r="M82" s="10">
        <f t="shared" si="57"/>
        <v>0.022698069216924226</v>
      </c>
      <c r="N82" s="10">
        <f t="shared" si="57"/>
        <v>0.0074644657156327995</v>
      </c>
      <c r="O82" s="10">
        <f t="shared" si="57"/>
        <v>0.061315254092698</v>
      </c>
      <c r="P82" s="10">
        <f t="shared" si="57"/>
        <v>0.015081267466278515</v>
      </c>
      <c r="Q82" s="10">
        <f t="shared" si="57"/>
        <v>0.02696347819728583</v>
      </c>
      <c r="R82" s="12">
        <f t="shared" si="57"/>
        <v>1.5981573433204839</v>
      </c>
      <c r="S82" s="10">
        <f t="shared" si="57"/>
        <v>11.528181785637303</v>
      </c>
      <c r="T82" s="10">
        <f t="shared" si="57"/>
        <v>1.4382806745744303</v>
      </c>
      <c r="U82" s="10">
        <f t="shared" si="57"/>
        <v>0.2428998078280918</v>
      </c>
      <c r="V82" s="10">
        <f t="shared" si="57"/>
        <v>20.05328714504752</v>
      </c>
      <c r="W82" s="10">
        <f t="shared" si="57"/>
        <v>8.037249207281357</v>
      </c>
      <c r="X82" s="10"/>
      <c r="Y82" s="10">
        <f t="shared" si="57"/>
        <v>0.3006351650979863</v>
      </c>
      <c r="Z82" s="12">
        <f t="shared" si="57"/>
        <v>82.90043240583539</v>
      </c>
      <c r="AA82" s="10">
        <f t="shared" si="57"/>
        <v>0.0028943846652453717</v>
      </c>
      <c r="AB82" s="10">
        <f t="shared" si="57"/>
        <v>0.0005331761225452</v>
      </c>
      <c r="AC82" s="10">
        <f t="shared" si="57"/>
        <v>0.010435018398384628</v>
      </c>
      <c r="AD82" s="10">
        <f t="shared" si="57"/>
        <v>0.3179253050719521</v>
      </c>
      <c r="AE82" s="12">
        <f t="shared" si="57"/>
        <v>0.33178788425812733</v>
      </c>
      <c r="AF82" s="10">
        <f t="shared" si="57"/>
        <v>0.08546051564224491</v>
      </c>
      <c r="AG82" s="10">
        <f t="shared" si="57"/>
        <v>0.022164893094379027</v>
      </c>
      <c r="AH82" s="10">
        <f t="shared" si="57"/>
        <v>0.5807811334867358</v>
      </c>
      <c r="AI82" s="10">
        <f t="shared" si="57"/>
        <v>0.393560146455864</v>
      </c>
      <c r="AJ82" s="10">
        <f t="shared" si="57"/>
        <v>0.01873733230658846</v>
      </c>
      <c r="AK82" s="10">
        <f t="shared" si="57"/>
        <v>1.5398126419105378</v>
      </c>
      <c r="AL82" s="10">
        <f t="shared" si="57"/>
        <v>0.170616359214464</v>
      </c>
      <c r="AM82" s="10">
        <f t="shared" si="57"/>
        <v>0.01416725125620103</v>
      </c>
      <c r="AN82" s="10">
        <f t="shared" si="57"/>
        <v>0.3488495201795737</v>
      </c>
      <c r="AO82" s="10">
        <f t="shared" si="57"/>
        <v>0.22941806872944895</v>
      </c>
      <c r="AP82" s="10">
        <f t="shared" si="57"/>
        <v>0.0064742814880488575</v>
      </c>
      <c r="AQ82" s="10">
        <f t="shared" si="57"/>
        <v>1.3817640055846392</v>
      </c>
      <c r="AR82" s="10">
        <f t="shared" si="57"/>
        <v>0.2743571990582586</v>
      </c>
      <c r="AS82" s="10">
        <f t="shared" si="57"/>
        <v>0.007235961663113429</v>
      </c>
      <c r="AT82" s="10">
        <f t="shared" si="57"/>
        <v>0.7442376990555928</v>
      </c>
      <c r="AU82" s="10">
        <f t="shared" si="57"/>
        <v>0.26674039730761295</v>
      </c>
      <c r="AV82" s="10">
        <f t="shared" si="57"/>
        <v>0.026049461987208342</v>
      </c>
      <c r="AW82" s="10">
        <f t="shared" si="57"/>
        <v>0.48084869451826395</v>
      </c>
      <c r="AX82" s="12">
        <f t="shared" si="57"/>
        <v>6.9230634471969035</v>
      </c>
      <c r="AY82" s="10">
        <f t="shared" si="57"/>
        <v>0.6882542061883468</v>
      </c>
      <c r="AZ82" s="10">
        <f t="shared" si="57"/>
        <v>0.3768031826044435</v>
      </c>
      <c r="BA82" s="10">
        <f t="shared" si="57"/>
        <v>0.6982322164816926</v>
      </c>
      <c r="BB82" s="10">
        <f t="shared" si="57"/>
        <v>0.1071684006315852</v>
      </c>
      <c r="BC82" s="10">
        <f t="shared" si="57"/>
        <v>0.12156415594030559</v>
      </c>
      <c r="BD82" s="10">
        <f t="shared" si="57"/>
        <v>0.7787418109860178</v>
      </c>
      <c r="BE82" s="10">
        <f t="shared" si="57"/>
        <v>0.023155077321962973</v>
      </c>
      <c r="BF82" s="12">
        <f t="shared" si="57"/>
        <v>2.7939190501543547</v>
      </c>
      <c r="BG82" s="10">
        <f t="shared" si="57"/>
        <v>1.1412254062992475</v>
      </c>
      <c r="BH82" s="10">
        <f t="shared" si="57"/>
        <v>4.643202347193628</v>
      </c>
      <c r="BI82" s="10">
        <f t="shared" si="51"/>
        <v>64.66248253396304</v>
      </c>
      <c r="BN82" s="35">
        <f t="shared" si="52"/>
        <v>35.337517466036964</v>
      </c>
      <c r="CE82" s="66"/>
      <c r="CF82" s="51"/>
      <c r="CG82" s="51"/>
    </row>
    <row r="83" spans="1:91" s="4" customFormat="1" ht="15.75">
      <c r="A83" s="67" t="s">
        <v>133</v>
      </c>
      <c r="B83" s="4" t="s">
        <v>86</v>
      </c>
      <c r="E83" s="11">
        <f>+E25/$BI25*100</f>
        <v>0.1043308437515406</v>
      </c>
      <c r="F83" s="11">
        <f t="shared" si="57"/>
        <v>0.21257614145231482</v>
      </c>
      <c r="G83" s="11">
        <f t="shared" si="57"/>
        <v>0.04127374038522485</v>
      </c>
      <c r="H83" s="11">
        <f t="shared" si="57"/>
        <v>0.1807036419326134</v>
      </c>
      <c r="I83" s="11">
        <f t="shared" si="57"/>
        <v>0.27189895402187214</v>
      </c>
      <c r="J83" s="11">
        <f t="shared" si="57"/>
        <v>0.0037015338599447685</v>
      </c>
      <c r="K83" s="11">
        <f t="shared" si="57"/>
        <v>0.026140035577309075</v>
      </c>
      <c r="L83" s="11">
        <f t="shared" si="57"/>
        <v>0.012201958963092268</v>
      </c>
      <c r="M83" s="11">
        <f t="shared" si="57"/>
        <v>0.00759960934077156</v>
      </c>
      <c r="N83" s="11">
        <f t="shared" si="57"/>
        <v>0.0067970643888366315</v>
      </c>
      <c r="O83" s="11">
        <f t="shared" si="57"/>
        <v>0.01564143732852767</v>
      </c>
      <c r="P83" s="11">
        <f t="shared" si="57"/>
        <v>0.0060764117789358805</v>
      </c>
      <c r="Q83" s="11">
        <f t="shared" si="57"/>
        <v>0.01931021425165877</v>
      </c>
      <c r="R83" s="11">
        <f t="shared" si="57"/>
        <v>0.9082515870326425</v>
      </c>
      <c r="S83" s="11">
        <f t="shared" si="57"/>
        <v>11.768732095263069</v>
      </c>
      <c r="T83" s="11">
        <f t="shared" si="57"/>
        <v>0.1441469004485571</v>
      </c>
      <c r="U83" s="11">
        <f t="shared" si="57"/>
        <v>0.16032882723451036</v>
      </c>
      <c r="V83" s="11">
        <f t="shared" si="57"/>
        <v>24.073367676797787</v>
      </c>
      <c r="W83" s="11">
        <f t="shared" si="57"/>
        <v>9.417439170777799</v>
      </c>
      <c r="X83" s="11"/>
      <c r="Y83" s="11">
        <f t="shared" si="57"/>
        <v>0.005437651511069307</v>
      </c>
      <c r="Z83" s="11">
        <f t="shared" si="57"/>
        <v>91.13346699255452</v>
      </c>
      <c r="AA83" s="11">
        <f t="shared" si="57"/>
        <v>0.005142839079746271</v>
      </c>
      <c r="AB83" s="11">
        <f t="shared" si="57"/>
        <v>0.0005241109890187283</v>
      </c>
      <c r="AC83" s="11">
        <f t="shared" si="57"/>
        <v>0.008762480597656863</v>
      </c>
      <c r="AD83" s="11">
        <f t="shared" si="57"/>
        <v>0.15104223564783475</v>
      </c>
      <c r="AE83" s="11">
        <f t="shared" si="57"/>
        <v>0.1654716663142566</v>
      </c>
      <c r="AF83" s="11">
        <f t="shared" si="57"/>
        <v>0.04192887912149826</v>
      </c>
      <c r="AG83" s="11">
        <f t="shared" si="57"/>
        <v>0.004487700343472861</v>
      </c>
      <c r="AH83" s="11">
        <f t="shared" si="57"/>
        <v>0.13942990154738855</v>
      </c>
      <c r="AI83" s="11">
        <f t="shared" si="57"/>
        <v>0.2350965355117133</v>
      </c>
      <c r="AJ83" s="11">
        <f t="shared" si="57"/>
        <v>0.006158304120970058</v>
      </c>
      <c r="AK83" s="11">
        <f t="shared" si="57"/>
        <v>0.38746542710050175</v>
      </c>
      <c r="AL83" s="11">
        <f t="shared" si="57"/>
        <v>0.14717691710382164</v>
      </c>
      <c r="AM83" s="11">
        <f t="shared" si="57"/>
        <v>0.020292922356068888</v>
      </c>
      <c r="AN83" s="11">
        <f t="shared" si="57"/>
        <v>0.2959425456431063</v>
      </c>
      <c r="AO83" s="11">
        <f t="shared" si="57"/>
        <v>0.17068001926763024</v>
      </c>
      <c r="AP83" s="11">
        <f t="shared" si="57"/>
        <v>0.003570506112690086</v>
      </c>
      <c r="AQ83" s="11">
        <f t="shared" si="57"/>
        <v>0.41463730618744143</v>
      </c>
      <c r="AR83" s="11">
        <f t="shared" si="57"/>
        <v>0.2838224790220482</v>
      </c>
      <c r="AS83" s="11">
        <f t="shared" si="57"/>
        <v>0.007091876820159667</v>
      </c>
      <c r="AT83" s="11">
        <f t="shared" si="57"/>
        <v>0.4166354793330753</v>
      </c>
      <c r="AU83" s="11">
        <f t="shared" si="57"/>
        <v>0.26729660439955144</v>
      </c>
      <c r="AV83" s="11">
        <f t="shared" si="57"/>
        <v>0.010613247527629247</v>
      </c>
      <c r="AW83" s="11">
        <f t="shared" si="57"/>
        <v>0.36694320618673715</v>
      </c>
      <c r="AX83" s="11">
        <f t="shared" si="57"/>
        <v>3.384741524019761</v>
      </c>
      <c r="AY83" s="11">
        <f t="shared" si="57"/>
        <v>0.5300399945820027</v>
      </c>
      <c r="AZ83" s="11">
        <f t="shared" si="57"/>
        <v>0.03442754059116772</v>
      </c>
      <c r="BA83" s="11">
        <f t="shared" si="57"/>
        <v>0.7778462215774201</v>
      </c>
      <c r="BB83" s="11">
        <f t="shared" si="57"/>
        <v>0.03175785024085357</v>
      </c>
      <c r="BC83" s="11">
        <f t="shared" si="57"/>
        <v>0.027925288633654118</v>
      </c>
      <c r="BD83" s="11">
        <f t="shared" si="57"/>
        <v>0.10380673276252188</v>
      </c>
      <c r="BE83" s="11">
        <f t="shared" si="57"/>
        <v>0.014478566071642369</v>
      </c>
      <c r="BF83" s="11">
        <f t="shared" si="57"/>
        <v>1.5202821944592624</v>
      </c>
      <c r="BG83" s="11">
        <f t="shared" si="57"/>
        <v>0.4933849822875053</v>
      </c>
      <c r="BH83" s="11">
        <f t="shared" si="57"/>
        <v>2.5598727196463167</v>
      </c>
      <c r="BI83" s="10">
        <f t="shared" si="51"/>
        <v>70.08297591141155</v>
      </c>
      <c r="BJ83" s="37"/>
      <c r="BK83" s="37"/>
      <c r="BL83" s="37"/>
      <c r="BM83" s="37"/>
      <c r="BN83" s="35">
        <f t="shared" si="52"/>
        <v>29.917024088588445</v>
      </c>
      <c r="BO83" s="37"/>
      <c r="BR83" s="41"/>
      <c r="BS83" s="50"/>
      <c r="BT83" s="50"/>
      <c r="BU83" s="50"/>
      <c r="BV83" s="50"/>
      <c r="BW83" s="50"/>
      <c r="BZ83" s="6"/>
      <c r="CB83" s="6"/>
      <c r="CC83" s="61"/>
      <c r="CD83" s="61"/>
      <c r="CE83" s="51"/>
      <c r="CF83" s="51"/>
      <c r="CG83" s="51"/>
      <c r="CH83" s="61"/>
      <c r="CI83" s="55"/>
      <c r="CJ83" s="55"/>
      <c r="CK83" s="55"/>
      <c r="CL83"/>
      <c r="CM83"/>
    </row>
    <row r="84" spans="2:91" s="3" customFormat="1" ht="15.75">
      <c r="B84" s="5" t="s">
        <v>87</v>
      </c>
      <c r="E84" s="12">
        <f>+E26/$BI26*100</f>
        <v>0.16259153865305975</v>
      </c>
      <c r="F84" s="12">
        <f t="shared" si="57"/>
        <v>0.3736063360469553</v>
      </c>
      <c r="G84" s="12">
        <f t="shared" si="57"/>
        <v>0.03987889162262606</v>
      </c>
      <c r="H84" s="12">
        <f t="shared" si="57"/>
        <v>0.20974090993263517</v>
      </c>
      <c r="I84" s="12">
        <f t="shared" si="57"/>
        <v>0.3917048591246176</v>
      </c>
      <c r="J84" s="12">
        <f t="shared" si="57"/>
        <v>0.007001202632617898</v>
      </c>
      <c r="K84" s="12">
        <f t="shared" si="57"/>
        <v>0.07527328510927055</v>
      </c>
      <c r="L84" s="12">
        <f t="shared" si="57"/>
        <v>0.03743986319070075</v>
      </c>
      <c r="M84" s="12">
        <f t="shared" si="57"/>
        <v>0.024152077720806124</v>
      </c>
      <c r="N84" s="12">
        <f t="shared" si="57"/>
        <v>0.017482292964288482</v>
      </c>
      <c r="O84" s="12">
        <f t="shared" si="57"/>
        <v>0.060892856329107896</v>
      </c>
      <c r="P84" s="12">
        <f t="shared" si="57"/>
        <v>0.011641052898021477</v>
      </c>
      <c r="Q84" s="12">
        <f t="shared" si="57"/>
        <v>0.03156237429423528</v>
      </c>
      <c r="R84" s="12">
        <f t="shared" si="57"/>
        <v>1.4429675405189424</v>
      </c>
      <c r="S84" s="12">
        <f t="shared" si="57"/>
        <v>9.242167456338802</v>
      </c>
      <c r="T84" s="12">
        <f t="shared" si="57"/>
        <v>0.30678420677824125</v>
      </c>
      <c r="U84" s="12">
        <f t="shared" si="57"/>
        <v>0.1531254155669462</v>
      </c>
      <c r="V84" s="12">
        <f t="shared" si="57"/>
        <v>18.881943152720257</v>
      </c>
      <c r="W84" s="12">
        <f t="shared" si="57"/>
        <v>10.241066113309286</v>
      </c>
      <c r="X84" s="12"/>
      <c r="Y84" s="12">
        <f t="shared" si="57"/>
        <v>0.04606190637362145</v>
      </c>
      <c r="Z84" s="12">
        <f t="shared" si="57"/>
        <v>77.69623459580069</v>
      </c>
      <c r="AA84" s="12">
        <f t="shared" si="57"/>
        <v>0.004546638987750381</v>
      </c>
      <c r="AB84" s="12">
        <f t="shared" si="57"/>
        <v>0.0006110517090598461</v>
      </c>
      <c r="AC84" s="12">
        <f t="shared" si="57"/>
        <v>0.018538687444358045</v>
      </c>
      <c r="AD84" s="12">
        <f t="shared" si="57"/>
        <v>0.5166286847971577</v>
      </c>
      <c r="AE84" s="12">
        <f t="shared" si="57"/>
        <v>0.540325062938326</v>
      </c>
      <c r="AF84" s="12">
        <f t="shared" si="57"/>
        <v>0.09159561550720814</v>
      </c>
      <c r="AG84" s="12">
        <f t="shared" si="57"/>
        <v>0.02160430279828541</v>
      </c>
      <c r="AH84" s="12">
        <f t="shared" si="57"/>
        <v>1.1063660817003063</v>
      </c>
      <c r="AI84" s="12">
        <f t="shared" si="57"/>
        <v>0.6146040944192959</v>
      </c>
      <c r="AJ84" s="12">
        <f t="shared" si="57"/>
        <v>0.021241814496300755</v>
      </c>
      <c r="AK84" s="12">
        <f t="shared" si="57"/>
        <v>1.9832459978184418</v>
      </c>
      <c r="AL84" s="12">
        <f t="shared" si="57"/>
        <v>0.34413603709560286</v>
      </c>
      <c r="AM84" s="12">
        <f t="shared" si="57"/>
        <v>0.03024188119414832</v>
      </c>
      <c r="AN84" s="12">
        <f t="shared" si="57"/>
        <v>0.9098663515987392</v>
      </c>
      <c r="AO84" s="12">
        <f t="shared" si="57"/>
        <v>0.4967332554225143</v>
      </c>
      <c r="AP84" s="12">
        <f t="shared" si="57"/>
        <v>0.02124699290061482</v>
      </c>
      <c r="AQ84" s="12">
        <f t="shared" si="57"/>
        <v>3.611268994904864</v>
      </c>
      <c r="AR84" s="12">
        <f t="shared" si="57"/>
        <v>0.5171620604415066</v>
      </c>
      <c r="AS84" s="12">
        <f t="shared" si="57"/>
        <v>0.008875784994309969</v>
      </c>
      <c r="AT84" s="12">
        <f t="shared" si="57"/>
        <v>1.0678439320079658</v>
      </c>
      <c r="AU84" s="12">
        <f t="shared" si="57"/>
        <v>0.3782151158864745</v>
      </c>
      <c r="AV84" s="12">
        <f t="shared" si="57"/>
        <v>0.013116898127530426</v>
      </c>
      <c r="AW84" s="12">
        <f t="shared" si="57"/>
        <v>0.5347841703222749</v>
      </c>
      <c r="AX84" s="12">
        <f t="shared" si="57"/>
        <v>12.31247444457471</v>
      </c>
      <c r="AY84" s="12">
        <f t="shared" si="57"/>
        <v>0.7618830915156609</v>
      </c>
      <c r="AZ84" s="12">
        <f t="shared" si="57"/>
        <v>0.10625567812033038</v>
      </c>
      <c r="BA84" s="12">
        <f t="shared" si="57"/>
        <v>0.6622971981518482</v>
      </c>
      <c r="BB84" s="12">
        <f t="shared" si="57"/>
        <v>0.056687992026085904</v>
      </c>
      <c r="BC84" s="12">
        <f t="shared" si="57"/>
        <v>0.0826680464697575</v>
      </c>
      <c r="BD84" s="12">
        <f t="shared" si="57"/>
        <v>0.35227648867731537</v>
      </c>
      <c r="BE84" s="12">
        <f>+BE26/$BI26*100</f>
        <v>0.037092910101658286</v>
      </c>
      <c r="BF84" s="12">
        <f>+BF26/$BI26*100</f>
        <v>2.0591614050626568</v>
      </c>
      <c r="BG84" s="12">
        <f>+BG26/$BI26*100</f>
        <v>2.2540817218484337</v>
      </c>
      <c r="BH84" s="12">
        <f>+BH26/$BI26*100</f>
        <v>4.235080292194571</v>
      </c>
      <c r="BI84" s="15">
        <f t="shared" si="51"/>
        <v>69.67687678213314</v>
      </c>
      <c r="BJ84" s="33"/>
      <c r="BK84" s="33"/>
      <c r="BL84" s="33"/>
      <c r="BM84" s="33"/>
      <c r="BN84" s="38">
        <f t="shared" si="52"/>
        <v>30.323123217866865</v>
      </c>
      <c r="BO84" s="33"/>
      <c r="BR84" s="47"/>
      <c r="BS84" s="48"/>
      <c r="BT84" s="48"/>
      <c r="BU84" s="48"/>
      <c r="BV84" s="48"/>
      <c r="BW84" s="48"/>
      <c r="BZ84" s="5"/>
      <c r="CB84" s="5"/>
      <c r="CC84" s="62"/>
      <c r="CD84" s="62"/>
      <c r="CE84" s="58"/>
      <c r="CF84" s="58"/>
      <c r="CG84" s="58"/>
      <c r="CH84" s="62"/>
      <c r="CI84" s="55"/>
      <c r="CJ84" s="55"/>
      <c r="CK84" s="55"/>
      <c r="CL84"/>
      <c r="CM84"/>
    </row>
    <row r="85" spans="83:85" ht="15.75">
      <c r="CE85" s="51"/>
      <c r="CF85" s="51"/>
      <c r="CG85" s="51"/>
    </row>
    <row r="86" spans="83:85" ht="15.75">
      <c r="CE86" s="51"/>
      <c r="CF86" s="51"/>
      <c r="CG86" s="51"/>
    </row>
    <row r="87" spans="83:85" ht="15.75">
      <c r="CE87" s="58"/>
      <c r="CF87" s="58"/>
      <c r="CG87" s="58"/>
    </row>
    <row r="88" spans="83:85" ht="15.75">
      <c r="CE88" s="66"/>
      <c r="CF88" s="66"/>
      <c r="CG88" s="51"/>
    </row>
    <row r="89" spans="83:85" ht="15.75">
      <c r="CE89" s="66"/>
      <c r="CF89" s="66"/>
      <c r="CG89" s="51"/>
    </row>
    <row r="90" spans="83:85" ht="15.75">
      <c r="CE90" s="66"/>
      <c r="CF90" s="66"/>
      <c r="CG90" s="51"/>
    </row>
    <row r="91" spans="83:85" ht="15.75">
      <c r="CE91" s="66"/>
      <c r="CF91" s="66"/>
      <c r="CG91" s="51"/>
    </row>
    <row r="92" spans="83:85" ht="15.75">
      <c r="CE92" s="58"/>
      <c r="CF92" s="58"/>
      <c r="CG92" s="58"/>
    </row>
    <row r="93" spans="83:85" ht="15.75">
      <c r="CE93" s="58"/>
      <c r="CF93" s="58"/>
      <c r="CG93" s="58"/>
    </row>
    <row r="94" spans="83:85" ht="15.75">
      <c r="CE94" s="51"/>
      <c r="CF94" s="51"/>
      <c r="CG94" s="51"/>
    </row>
    <row r="95" spans="83:85" ht="15.75">
      <c r="CE95" s="51"/>
      <c r="CF95" s="51"/>
      <c r="CG95" s="51"/>
    </row>
    <row r="96" spans="83:85" ht="15.75">
      <c r="CE96" s="51"/>
      <c r="CF96" s="51"/>
      <c r="CG96" s="51"/>
    </row>
    <row r="97" spans="83:85" ht="15.75">
      <c r="CE97" s="51"/>
      <c r="CF97" s="51"/>
      <c r="CG97" s="51"/>
    </row>
    <row r="98" spans="83:85" ht="15.75">
      <c r="CE98" s="51"/>
      <c r="CF98" s="51"/>
      <c r="CG98" s="51"/>
    </row>
    <row r="99" spans="83:85" ht="15.75">
      <c r="CE99" s="51"/>
      <c r="CF99" s="51"/>
      <c r="CG99" s="51"/>
    </row>
    <row r="100" spans="83:85" ht="15.75">
      <c r="CE100" s="51"/>
      <c r="CF100" s="51"/>
      <c r="CG100" s="51"/>
    </row>
    <row r="101" spans="83:85" ht="15.75">
      <c r="CE101" s="51"/>
      <c r="CF101" s="51"/>
      <c r="CG101" s="51"/>
    </row>
    <row r="102" spans="83:85" ht="15.75">
      <c r="CE102" s="51"/>
      <c r="CF102" s="51"/>
      <c r="CG102" s="51"/>
    </row>
    <row r="103" spans="83:85" ht="15.75">
      <c r="CE103" s="51"/>
      <c r="CF103" s="51"/>
      <c r="CG103" s="51"/>
    </row>
    <row r="104" spans="83:85" ht="15.75">
      <c r="CE104" s="52"/>
      <c r="CF104" s="52"/>
      <c r="CG104" s="52"/>
    </row>
    <row r="105" spans="83:85" ht="15.75">
      <c r="CE105" s="51"/>
      <c r="CF105" s="51"/>
      <c r="CG105" s="51"/>
    </row>
    <row r="106" spans="83:85" ht="15.75">
      <c r="CE106" s="52"/>
      <c r="CF106" s="52"/>
      <c r="CG106" s="52"/>
    </row>
    <row r="107" spans="83:85" ht="15.75">
      <c r="CE107" s="51"/>
      <c r="CF107" s="51"/>
      <c r="CG107" s="51"/>
    </row>
    <row r="108" spans="83:85" ht="15.75">
      <c r="CE108" s="51"/>
      <c r="CF108" s="51"/>
      <c r="CG108" s="51"/>
    </row>
    <row r="109" spans="83:91" ht="15.75">
      <c r="CE109" s="51"/>
      <c r="CF109" s="51"/>
      <c r="CG109" s="51"/>
      <c r="CI109" s="53"/>
      <c r="CJ109" s="53"/>
      <c r="CK109" s="53"/>
      <c r="CL109" s="10"/>
      <c r="CM109" s="10"/>
    </row>
    <row r="110" spans="83:91" ht="15.75">
      <c r="CE110" s="51"/>
      <c r="CF110" s="51"/>
      <c r="CG110" s="51"/>
      <c r="CI110" s="53"/>
      <c r="CJ110" s="53"/>
      <c r="CK110" s="53"/>
      <c r="CL110" s="10"/>
      <c r="CM110" s="10"/>
    </row>
    <row r="111" spans="83:91" ht="15.75">
      <c r="CE111" s="51"/>
      <c r="CF111" s="51"/>
      <c r="CG111" s="51"/>
      <c r="CI111" s="53"/>
      <c r="CJ111" s="53"/>
      <c r="CK111" s="53"/>
      <c r="CL111" s="10"/>
      <c r="CM111" s="10"/>
    </row>
    <row r="112" spans="83:91" ht="15.75">
      <c r="CE112" s="51"/>
      <c r="CF112" s="51"/>
      <c r="CG112" s="51"/>
      <c r="CI112" s="53"/>
      <c r="CJ112" s="53"/>
      <c r="CK112" s="53"/>
      <c r="CL112" s="10"/>
      <c r="CM112" s="10"/>
    </row>
    <row r="113" spans="83:91" ht="15.75">
      <c r="CE113" s="51"/>
      <c r="CF113" s="51"/>
      <c r="CG113" s="51"/>
      <c r="CI113" s="53"/>
      <c r="CJ113" s="53"/>
      <c r="CK113" s="53"/>
      <c r="CL113" s="10"/>
      <c r="CM113" s="10"/>
    </row>
    <row r="114" spans="83:91" ht="15.75">
      <c r="CE114" s="51"/>
      <c r="CF114" s="51"/>
      <c r="CG114" s="51"/>
      <c r="CI114" s="53"/>
      <c r="CJ114" s="53"/>
      <c r="CK114" s="53"/>
      <c r="CL114" s="10"/>
      <c r="CM114" s="10"/>
    </row>
    <row r="115" spans="83:91" ht="15.75">
      <c r="CE115" s="51"/>
      <c r="CF115" s="51"/>
      <c r="CG115" s="51"/>
      <c r="CI115" s="53"/>
      <c r="CJ115" s="53"/>
      <c r="CK115" s="53"/>
      <c r="CL115" s="10"/>
      <c r="CM115" s="10"/>
    </row>
    <row r="116" spans="83:91" ht="15.75">
      <c r="CE116" s="51"/>
      <c r="CF116" s="51"/>
      <c r="CG116" s="51"/>
      <c r="CI116" s="53"/>
      <c r="CJ116" s="53"/>
      <c r="CK116" s="53"/>
      <c r="CL116" s="10"/>
      <c r="CM116" s="10"/>
    </row>
    <row r="117" spans="83:91" ht="15.75">
      <c r="CE117" s="51"/>
      <c r="CF117" s="51"/>
      <c r="CG117" s="51"/>
      <c r="CI117" s="53"/>
      <c r="CJ117" s="53"/>
      <c r="CK117" s="53"/>
      <c r="CL117" s="10"/>
      <c r="CM117" s="10"/>
    </row>
    <row r="118" spans="83:91" ht="15.75">
      <c r="CE118" s="51"/>
      <c r="CF118" s="51"/>
      <c r="CG118" s="51"/>
      <c r="CI118" s="53"/>
      <c r="CJ118" s="53"/>
      <c r="CK118" s="53"/>
      <c r="CL118" s="10"/>
      <c r="CM118" s="10"/>
    </row>
    <row r="119" spans="83:91" ht="15.75">
      <c r="CE119" s="51"/>
      <c r="CF119" s="51"/>
      <c r="CG119" s="51"/>
      <c r="CI119" s="53"/>
      <c r="CJ119" s="53"/>
      <c r="CK119" s="53"/>
      <c r="CL119" s="10"/>
      <c r="CM119" s="10"/>
    </row>
    <row r="120" spans="83:91" ht="15.75">
      <c r="CE120" s="51"/>
      <c r="CF120" s="51"/>
      <c r="CG120" s="51"/>
      <c r="CI120" s="53"/>
      <c r="CJ120" s="53"/>
      <c r="CK120" s="53"/>
      <c r="CL120" s="10"/>
      <c r="CM120" s="10"/>
    </row>
    <row r="121" spans="83:91" ht="15.75">
      <c r="CE121" s="51"/>
      <c r="CF121" s="51"/>
      <c r="CG121" s="51"/>
      <c r="CI121" s="53"/>
      <c r="CJ121" s="53"/>
      <c r="CK121" s="53"/>
      <c r="CL121" s="10"/>
      <c r="CM121" s="10"/>
    </row>
    <row r="122" spans="83:91" ht="15.75">
      <c r="CE122" s="51"/>
      <c r="CF122" s="51"/>
      <c r="CG122" s="51"/>
      <c r="CI122" s="53"/>
      <c r="CJ122" s="53"/>
      <c r="CK122" s="53"/>
      <c r="CL122" s="10"/>
      <c r="CM122" s="10"/>
    </row>
    <row r="123" spans="83:91" ht="15.75">
      <c r="CE123" s="52"/>
      <c r="CF123" s="52"/>
      <c r="CG123" s="51"/>
      <c r="CI123" s="53"/>
      <c r="CJ123" s="53"/>
      <c r="CK123" s="53"/>
      <c r="CL123" s="10"/>
      <c r="CM123" s="10"/>
    </row>
    <row r="124" spans="87:91" ht="15.75">
      <c r="CI124" s="53"/>
      <c r="CJ124" s="53"/>
      <c r="CK124" s="53"/>
      <c r="CL124" s="10"/>
      <c r="CM124" s="10"/>
    </row>
  </sheetData>
  <sheetProtection/>
  <mergeCells count="45">
    <mergeCell ref="CE88:CE91"/>
    <mergeCell ref="CF88:CF89"/>
    <mergeCell ref="CF90:CF91"/>
    <mergeCell ref="CF70:CF72"/>
    <mergeCell ref="CF73:CF75"/>
    <mergeCell ref="CE77:CE79"/>
    <mergeCell ref="CE80:CE82"/>
    <mergeCell ref="CF58:CF60"/>
    <mergeCell ref="CF61:CF63"/>
    <mergeCell ref="CF64:CF66"/>
    <mergeCell ref="CF67:CF69"/>
    <mergeCell ref="CE40:CE44"/>
    <mergeCell ref="CE46:CE50"/>
    <mergeCell ref="CE53:CE56"/>
    <mergeCell ref="CE58:CE63"/>
    <mergeCell ref="AO59:AQ59"/>
    <mergeCell ref="BL59:BM59"/>
    <mergeCell ref="AY58:BA58"/>
    <mergeCell ref="BB58:BD58"/>
    <mergeCell ref="BJ58:BM58"/>
    <mergeCell ref="AR59:AT59"/>
    <mergeCell ref="AU59:AW59"/>
    <mergeCell ref="BJ59:BK59"/>
    <mergeCell ref="M58:Q58"/>
    <mergeCell ref="S58:W58"/>
    <mergeCell ref="AA58:AD58"/>
    <mergeCell ref="AF58:AK58"/>
    <mergeCell ref="AF59:AH59"/>
    <mergeCell ref="AI59:AK59"/>
    <mergeCell ref="BB1:BD1"/>
    <mergeCell ref="BJ1:BM1"/>
    <mergeCell ref="BJ2:BK2"/>
    <mergeCell ref="BL2:BM2"/>
    <mergeCell ref="AL59:AN59"/>
    <mergeCell ref="AY1:BA1"/>
    <mergeCell ref="AL2:AN2"/>
    <mergeCell ref="AO2:AQ2"/>
    <mergeCell ref="AR2:AT2"/>
    <mergeCell ref="AU2:AW2"/>
    <mergeCell ref="M1:Q1"/>
    <mergeCell ref="S1:W1"/>
    <mergeCell ref="AA1:AD1"/>
    <mergeCell ref="AF2:AH2"/>
    <mergeCell ref="AI2:AK2"/>
    <mergeCell ref="AF1:A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Mariann</dc:creator>
  <cp:keywords/>
  <dc:description/>
  <cp:lastModifiedBy>telepit</cp:lastModifiedBy>
  <cp:lastPrinted>2005-08-17T11:39:25Z</cp:lastPrinted>
  <dcterms:created xsi:type="dcterms:W3CDTF">2005-08-17T08:18:56Z</dcterms:created>
  <dcterms:modified xsi:type="dcterms:W3CDTF">2017-09-02T16:37:03Z</dcterms:modified>
  <cp:category/>
  <cp:version/>
  <cp:contentType/>
  <cp:contentStatus/>
</cp:coreProperties>
</file>